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469" windowHeight="3016"/>
  </bookViews>
  <sheets>
    <sheet name="приложение к Отчету за 2024" sheetId="1" r:id="rId1"/>
  </sheets>
  <definedNames>
    <definedName name="_xlnm.Print_Titles" localSheetId="0">'приложение к Отчету за 2024'!$9:$10</definedName>
    <definedName name="_xlnm.Print_Area" localSheetId="0">'приложение к Отчету за 2024'!$A$1:$K$35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18" i="1"/>
  <c r="C13" i="1"/>
  <c r="D35" i="1"/>
  <c r="E35" i="1"/>
  <c r="F35" i="1"/>
  <c r="G35" i="1"/>
  <c r="H35" i="1"/>
  <c r="I35" i="1"/>
  <c r="J35" i="1"/>
  <c r="K35" i="1"/>
  <c r="E13" i="1"/>
  <c r="K13" i="1"/>
  <c r="C28" i="1" l="1"/>
  <c r="G25" i="1" l="1"/>
  <c r="K33" i="1" l="1"/>
  <c r="J33" i="1"/>
  <c r="I33" i="1"/>
  <c r="H33" i="1"/>
  <c r="G33" i="1"/>
  <c r="F33" i="1"/>
  <c r="E33" i="1"/>
  <c r="D33" i="1"/>
  <c r="C33" i="1"/>
  <c r="E24" i="1"/>
  <c r="C24" i="1"/>
  <c r="K27" i="1"/>
  <c r="J13" i="1" l="1"/>
  <c r="I13" i="1"/>
  <c r="H13" i="1"/>
  <c r="G13" i="1"/>
  <c r="F13" i="1"/>
  <c r="D13" i="1"/>
  <c r="K14" i="1"/>
  <c r="D28" i="1" l="1"/>
  <c r="E28" i="1"/>
  <c r="F28" i="1"/>
  <c r="G28" i="1"/>
  <c r="H28" i="1"/>
  <c r="I28" i="1"/>
  <c r="J28" i="1"/>
  <c r="E18" i="1" l="1"/>
  <c r="K29" i="1"/>
  <c r="K28" i="1" s="1"/>
  <c r="K25" i="1"/>
  <c r="K26" i="1" l="1"/>
  <c r="K24" i="1" s="1"/>
  <c r="H24" i="1"/>
  <c r="I24" i="1"/>
  <c r="H18" i="1"/>
  <c r="D24" i="1"/>
  <c r="F24" i="1"/>
  <c r="G24" i="1"/>
  <c r="J24" i="1"/>
  <c r="C11" i="1" l="1"/>
  <c r="K23" i="1"/>
  <c r="K22" i="1"/>
  <c r="K21" i="1"/>
  <c r="K20" i="1"/>
  <c r="K19" i="1"/>
  <c r="J18" i="1"/>
  <c r="I18" i="1"/>
  <c r="G18" i="1"/>
  <c r="F18" i="1"/>
  <c r="D18" i="1"/>
  <c r="J11" i="1"/>
  <c r="I11" i="1"/>
  <c r="G11" i="1"/>
  <c r="D11" i="1"/>
  <c r="K18" i="1" l="1"/>
  <c r="K11" i="1"/>
</calcChain>
</file>

<file path=xl/comments1.xml><?xml version="1.0" encoding="utf-8"?>
<comments xmlns="http://schemas.openxmlformats.org/spreadsheetml/2006/main">
  <authors>
    <author>ПК-1</author>
  </authors>
  <commentList>
    <comment ref="F29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197</t>
        </r>
      </text>
    </comment>
    <comment ref="C34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включая б/ст-ть по Реестру имущ + объем поступления администрируемых доходов от использ МЖФ</t>
        </r>
      </text>
    </comment>
  </commentList>
</comments>
</file>

<file path=xl/sharedStrings.xml><?xml version="1.0" encoding="utf-8"?>
<sst xmlns="http://schemas.openxmlformats.org/spreadsheetml/2006/main" count="64" uniqueCount="64">
  <si>
    <t>Приложение № 4</t>
  </si>
  <si>
    <t>СВОДНАЯ ТАБЛИЦА НАРУШЕНИЙ</t>
  </si>
  <si>
    <t>тыс.руб.</t>
  </si>
  <si>
    <t>№ п/п</t>
  </si>
  <si>
    <t>Наименование контрольного мероприятия</t>
  </si>
  <si>
    <t>Нарушения при формировании и исполнении бюджетов</t>
  </si>
  <si>
    <t>Нарушения ведения бухгалтерского учета, составления и представления бухгалтерской (финансовой) отчетности</t>
  </si>
  <si>
    <t>Неэффективное использование бюджетных средств и муниципальной собственности</t>
  </si>
  <si>
    <t>Нарушения при осуществлении муниципальных закупок</t>
  </si>
  <si>
    <t>Прочие нарушения и недостатки (несоблюдение норм и требований действующего законодательства РФ и муниципальных правовых актов)</t>
  </si>
  <si>
    <t xml:space="preserve">Всего нарушений </t>
  </si>
  <si>
    <t>Текущие проверки в соответствии с планом работы КСП</t>
  </si>
  <si>
    <t>2.1.</t>
  </si>
  <si>
    <t>2.2.</t>
  </si>
  <si>
    <t>Приложение № 1</t>
  </si>
  <si>
    <t>по внешней проверке бюджетной отчетности ГАБС бюджета, в том числе:</t>
  </si>
  <si>
    <t>3.</t>
  </si>
  <si>
    <t>3.1.</t>
  </si>
  <si>
    <t>2.3.</t>
  </si>
  <si>
    <t>2.4.</t>
  </si>
  <si>
    <t>2.5.</t>
  </si>
  <si>
    <t>Нарушения в сфере управления и распоряжения муниципальной собственностью</t>
  </si>
  <si>
    <t>3.2.</t>
  </si>
  <si>
    <t>3.3.</t>
  </si>
  <si>
    <t>4.1.</t>
  </si>
  <si>
    <t>5.1.</t>
  </si>
  <si>
    <t>1.</t>
  </si>
  <si>
    <t>2.</t>
  </si>
  <si>
    <t>4.</t>
  </si>
  <si>
    <t>5.</t>
  </si>
  <si>
    <t xml:space="preserve"> муниципального образования «Сельское поселение Хатанга»</t>
  </si>
  <si>
    <t xml:space="preserve"> муниципального образования «Городское поселение Диксон»</t>
  </si>
  <si>
    <t xml:space="preserve"> муниципального образования «Сельское поселение Караул»</t>
  </si>
  <si>
    <t>ВСЕГО средств:</t>
  </si>
  <si>
    <t xml:space="preserve"> муниципального образования г. Дудинка</t>
  </si>
  <si>
    <t>Устновлено нарушений, в том числе:</t>
  </si>
  <si>
    <t>Охвачено (исследовано) мероприятиями средств бюджета</t>
  </si>
  <si>
    <t>контрольные тематические мероприятия, в том числе:</t>
  </si>
  <si>
    <t>1.1.</t>
  </si>
  <si>
    <t>экспертно-аналитические тематические мероприятия, в том числе:</t>
  </si>
  <si>
    <t>Нецелевое использование средств районного бюджета</t>
  </si>
  <si>
    <t>1.2.</t>
  </si>
  <si>
    <t>1.3.</t>
  </si>
  <si>
    <t>1.4.</t>
  </si>
  <si>
    <t xml:space="preserve">Экспертиза проекта решения Диксонского городского Совета депутатов «О бюджете муниципального образования «Городское поселение Диксон» Таймырского Долгано-Ненецкого муниципального района на 2024 год и плановый период 2025-2026 годов» </t>
  </si>
  <si>
    <t>Экспертиза проекта решения Караульского сельского Совета депутатов «Об утверждении бюджета поселения Караул на 2024 год и плановый период 2025-2026 годы»</t>
  </si>
  <si>
    <t>экспертиза проектов решений районного бюджета, бюджетов городских и сельских поселений:</t>
  </si>
  <si>
    <t>Экспертиза проекта решения Хатангского сельского Совета депутатов «О бюджете сельского поселения Хатанга на 2024 год и плановый период 2025-2026 годов»</t>
  </si>
  <si>
    <t>II. В рамках взаимодействия с надзорными и правоохранительными органами в финансово-бюджетной сфере в отношении организаций и учреждений, расположенных на территории муниципального района</t>
  </si>
  <si>
    <t>по обращению Прокуратуры Таймырского района:</t>
  </si>
  <si>
    <t>ПО РЕЗУЛЬТАТАМ ПРОВЕДЕННЫХ КОНТРОЛЬНО-СЧЕТНОЙ ПАЛАТОЙ МЕРОПРИЯТИЙ В 2024 ГОДУ</t>
  </si>
  <si>
    <t>I. Согласно Плану работы на 2024 год контрольные и экспертно-аналитические мероприятия</t>
  </si>
  <si>
    <t>Экспертиза проекта решения Таймырского Долгано-Ненецкого районного Совета депутатов «О районном бюджете на 2025 год и плановый период 2026-2027 годов», проверка и анализ обоснованности его показателей (планируемые расходы), включающие  осуществление предварительного контроля формирования проекта районного бюджета</t>
  </si>
  <si>
    <t>Проверка реализации органами местного самоуправления полномочий по администрированию доходов бюджета от распоряжения объектами муниципальной собственности и земельными участками, собственность на которые не разграничена в период с 2021 года</t>
  </si>
  <si>
    <t>Проверка формирования и расходования средств на выплату денежной компенсации за наем (поднаем), аренду жилого помещения педагогическим работникам</t>
  </si>
  <si>
    <t>Проверка формирования, финансового обеспечения и выполнения муниципального задания ТМБ ДОУ «Детский сад комбинированного вида «Льдинка» за 2023 год и истекший период 2024 года</t>
  </si>
  <si>
    <t xml:space="preserve"> Таймырского Долгано-Ненецкого муниципального района  </t>
  </si>
  <si>
    <t>4.2.</t>
  </si>
  <si>
    <t>4.3.</t>
  </si>
  <si>
    <t>Анализ законодательной базы и нормативных правовых актов муниципального района, регламентирующих вопросы инвестирования в форме капитальных вложений объектов строительства/реконструкции, капитального ремонта зданий и сооружений, а также оценки их технического состояния</t>
  </si>
  <si>
    <t>Оценка эффективности организационной структуры управления Администрации Таймырского Долгано-Ненецкого муниципального района, ее органов и структурных подразделений, как гаранта эффективности управления бюджетными средствами по состоянию на 01.06.2024</t>
  </si>
  <si>
    <t>Оценка влияния нормативно - правовой базы муниципального района, регулирующей вопросы предоставления иных межбюджетных трансфертов из районного бюджета бюджетам городских и сельских поселений муниципального района, на эффективность их использования</t>
  </si>
  <si>
    <t>Исследование на предмет правильности расчета начальной максимальной цены контрактов</t>
  </si>
  <si>
    <t>к Отчету от 11.02.2025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</si>
</sst>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5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 shrinkToFit="1"/>
    </xf>
    <xf numFmtId="4" fontId="4" fillId="0" borderId="0" xfId="0" applyNumberFormat="1" applyFont="1" applyFill="1" applyBorder="1" applyAlignment="1">
      <alignment horizontal="left" vertical="center" wrapText="1" shrinkToFit="1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wrapText="1"/>
    </xf>
    <xf numFmtId="1" fontId="7" fillId="0" borderId="0" xfId="0" applyNumberFormat="1" applyFont="1" applyFill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11" fillId="0" borderId="1" xfId="0" applyNumberFormat="1" applyFont="1" applyFill="1" applyBorder="1" applyAlignment="1">
      <alignment horizontal="left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9" fontId="4" fillId="0" borderId="0" xfId="0" applyNumberFormat="1" applyFont="1" applyFill="1"/>
    <xf numFmtId="0" fontId="13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0" xfId="0" applyFill="1"/>
    <xf numFmtId="0" fontId="6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9" fontId="4" fillId="0" borderId="0" xfId="4" applyFont="1" applyFill="1" applyAlignment="1">
      <alignment vertical="center"/>
    </xf>
    <xf numFmtId="10" fontId="0" fillId="0" borderId="0" xfId="4" applyNumberFormat="1" applyFont="1" applyFill="1"/>
    <xf numFmtId="4" fontId="12" fillId="0" borderId="1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4" fontId="3" fillId="0" borderId="1" xfId="6" applyNumberFormat="1" applyFont="1" applyFill="1" applyBorder="1" applyAlignment="1">
      <alignment horizontal="center" vertical="center" wrapText="1"/>
    </xf>
    <xf numFmtId="4" fontId="12" fillId="0" borderId="6" xfId="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right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0" fontId="1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 wrapText="1"/>
    </xf>
    <xf numFmtId="4" fontId="9" fillId="4" borderId="2" xfId="1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0" fontId="3" fillId="0" borderId="0" xfId="0" applyFont="1" applyAlignment="1">
      <alignment wrapText="1"/>
    </xf>
    <xf numFmtId="16" fontId="13" fillId="0" borderId="1" xfId="2" applyNumberFormat="1" applyFont="1" applyFill="1" applyBorder="1" applyAlignment="1">
      <alignment horizontal="center" vertical="center" wrapText="1"/>
    </xf>
    <xf numFmtId="4" fontId="3" fillId="0" borderId="3" xfId="6" applyNumberFormat="1" applyFont="1" applyFill="1" applyBorder="1" applyAlignment="1">
      <alignment horizontal="center" vertical="center" wrapText="1"/>
    </xf>
    <xf numFmtId="4" fontId="3" fillId="0" borderId="4" xfId="6" applyNumberFormat="1" applyFont="1" applyFill="1" applyBorder="1" applyAlignment="1">
      <alignment horizontal="center" vertical="center" wrapText="1"/>
    </xf>
    <xf numFmtId="4" fontId="3" fillId="0" borderId="5" xfId="6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 vertical="center" wrapText="1" shrinkToFi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7" xfId="3"/>
    <cellStyle name="Процентный 2" xfId="4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colors>
    <mruColors>
      <color rgb="FFCCFFFF"/>
      <color rgb="FFCC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38"/>
  <sheetViews>
    <sheetView tabSelected="1" showWhiteSpace="0" view="pageBreakPreview" zoomScale="80" zoomScaleNormal="65" zoomScaleSheetLayoutView="80" zoomScalePageLayoutView="90" workbookViewId="0">
      <selection activeCell="B5" sqref="B5:K5"/>
    </sheetView>
  </sheetViews>
  <sheetFormatPr defaultColWidth="9.125" defaultRowHeight="12.9" x14ac:dyDescent="0.2"/>
  <cols>
    <col min="1" max="1" width="4.625" style="1" customWidth="1"/>
    <col min="2" max="2" width="124.25" style="2" customWidth="1"/>
    <col min="3" max="3" width="20.25" style="3" customWidth="1"/>
    <col min="4" max="4" width="14.875" style="3" customWidth="1"/>
    <col min="5" max="5" width="16.25" style="3" customWidth="1"/>
    <col min="6" max="6" width="18.375" style="3" customWidth="1"/>
    <col min="7" max="8" width="15.375" style="3" customWidth="1"/>
    <col min="9" max="9" width="16.125" style="3" customWidth="1"/>
    <col min="10" max="10" width="20.25" style="3" customWidth="1"/>
    <col min="11" max="11" width="15.625" style="3" customWidth="1"/>
    <col min="12" max="16" width="9.125" style="2"/>
    <col min="17" max="17" width="13.25" style="2" customWidth="1"/>
    <col min="18" max="24" width="9.125" style="2"/>
    <col min="25" max="25" width="11.875" style="2" customWidth="1"/>
    <col min="26" max="26" width="11" style="2" customWidth="1"/>
    <col min="27" max="27" width="11.625" style="2" customWidth="1"/>
    <col min="28" max="28" width="9.125" style="2"/>
    <col min="29" max="29" width="10.625" style="2" customWidth="1"/>
    <col min="30" max="16384" width="9.125" style="2"/>
  </cols>
  <sheetData>
    <row r="1" spans="1:22" ht="14.95" customHeight="1" x14ac:dyDescent="0.2">
      <c r="I1" s="60" t="s">
        <v>14</v>
      </c>
      <c r="J1" s="60"/>
      <c r="K1" s="60" t="s">
        <v>0</v>
      </c>
    </row>
    <row r="2" spans="1:22" ht="15.8" customHeight="1" x14ac:dyDescent="0.2">
      <c r="I2" s="60" t="s">
        <v>63</v>
      </c>
      <c r="J2" s="60"/>
      <c r="K2" s="60"/>
    </row>
    <row r="3" spans="1:22" ht="13.6" x14ac:dyDescent="0.2">
      <c r="J3" s="4"/>
      <c r="K3" s="5"/>
    </row>
    <row r="4" spans="1:22" ht="14.3" x14ac:dyDescent="0.25">
      <c r="B4" s="61" t="s">
        <v>1</v>
      </c>
      <c r="C4" s="61"/>
      <c r="D4" s="61"/>
      <c r="E4" s="61"/>
      <c r="F4" s="61"/>
      <c r="G4" s="61"/>
      <c r="H4" s="61"/>
      <c r="I4" s="61"/>
      <c r="J4" s="61"/>
      <c r="K4" s="61"/>
    </row>
    <row r="5" spans="1:22" ht="14.95" customHeight="1" x14ac:dyDescent="0.25">
      <c r="B5" s="62" t="s">
        <v>50</v>
      </c>
      <c r="C5" s="62"/>
      <c r="D5" s="62"/>
      <c r="E5" s="62"/>
      <c r="F5" s="62"/>
      <c r="G5" s="62"/>
      <c r="H5" s="62"/>
      <c r="I5" s="62"/>
      <c r="J5" s="62"/>
      <c r="K5" s="62"/>
    </row>
    <row r="7" spans="1:22" ht="13.6" x14ac:dyDescent="0.2">
      <c r="K7" s="35" t="s">
        <v>2</v>
      </c>
    </row>
    <row r="8" spans="1:22" s="22" customFormat="1" ht="14.3" x14ac:dyDescent="0.2">
      <c r="A8" s="66" t="s">
        <v>3</v>
      </c>
      <c r="B8" s="66" t="s">
        <v>4</v>
      </c>
      <c r="C8" s="66" t="s">
        <v>36</v>
      </c>
      <c r="D8" s="67" t="s">
        <v>35</v>
      </c>
      <c r="E8" s="67"/>
      <c r="F8" s="67"/>
      <c r="G8" s="67"/>
      <c r="H8" s="67"/>
      <c r="I8" s="67"/>
      <c r="J8" s="67"/>
      <c r="K8" s="67"/>
    </row>
    <row r="9" spans="1:22" s="7" customFormat="1" ht="132.80000000000001" customHeight="1" x14ac:dyDescent="0.2">
      <c r="A9" s="66"/>
      <c r="B9" s="66"/>
      <c r="C9" s="66"/>
      <c r="D9" s="6" t="s">
        <v>40</v>
      </c>
      <c r="E9" s="6" t="s">
        <v>5</v>
      </c>
      <c r="F9" s="6" t="s">
        <v>6</v>
      </c>
      <c r="G9" s="36" t="s">
        <v>7</v>
      </c>
      <c r="H9" s="36" t="s">
        <v>21</v>
      </c>
      <c r="I9" s="36" t="s">
        <v>8</v>
      </c>
      <c r="J9" s="36" t="s">
        <v>9</v>
      </c>
      <c r="K9" s="37" t="s">
        <v>10</v>
      </c>
    </row>
    <row r="10" spans="1:22" s="11" customFormat="1" x14ac:dyDescent="0.2">
      <c r="A10" s="8">
        <v>1</v>
      </c>
      <c r="B10" s="9">
        <v>2</v>
      </c>
      <c r="C10" s="8">
        <v>3</v>
      </c>
      <c r="D10" s="9">
        <v>4</v>
      </c>
      <c r="E10" s="9">
        <v>5</v>
      </c>
      <c r="F10" s="9">
        <v>6</v>
      </c>
      <c r="G10" s="8">
        <v>7</v>
      </c>
      <c r="H10" s="9">
        <v>8</v>
      </c>
      <c r="I10" s="8">
        <v>9</v>
      </c>
      <c r="J10" s="9">
        <v>10</v>
      </c>
      <c r="K10" s="8">
        <v>11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15" customFormat="1" ht="15.65" hidden="1" x14ac:dyDescent="0.25">
      <c r="A11" s="12"/>
      <c r="B11" s="13" t="s">
        <v>11</v>
      </c>
      <c r="C11" s="14" t="e">
        <f>SUM(#REF!)</f>
        <v>#REF!</v>
      </c>
      <c r="D11" s="14" t="e">
        <f>SUM(#REF!)</f>
        <v>#REF!</v>
      </c>
      <c r="E11" s="14"/>
      <c r="F11" s="14"/>
      <c r="G11" s="14" t="e">
        <f>SUM(#REF!)</f>
        <v>#REF!</v>
      </c>
      <c r="H11" s="14"/>
      <c r="I11" s="14" t="e">
        <f>SUM(#REF!)</f>
        <v>#REF!</v>
      </c>
      <c r="J11" s="14" t="e">
        <f>SUM(#REF!)</f>
        <v>#REF!</v>
      </c>
      <c r="K11" s="14" t="e">
        <f>SUM(#REF!)</f>
        <v>#REF!</v>
      </c>
    </row>
    <row r="12" spans="1:22" s="15" customFormat="1" ht="15.8" customHeight="1" x14ac:dyDescent="0.25">
      <c r="A12" s="63" t="s">
        <v>51</v>
      </c>
      <c r="B12" s="64"/>
      <c r="C12" s="64"/>
      <c r="D12" s="64"/>
      <c r="E12" s="64"/>
      <c r="F12" s="64"/>
      <c r="G12" s="64"/>
      <c r="H12" s="64"/>
      <c r="I12" s="64"/>
      <c r="J12" s="64"/>
      <c r="K12" s="65"/>
    </row>
    <row r="13" spans="1:22" s="15" customFormat="1" ht="15.8" customHeight="1" x14ac:dyDescent="0.25">
      <c r="A13" s="44" t="s">
        <v>26</v>
      </c>
      <c r="B13" s="45" t="s">
        <v>46</v>
      </c>
      <c r="C13" s="46">
        <f>C14+C15+C16+C17</f>
        <v>13384040.890000001</v>
      </c>
      <c r="D13" s="46">
        <f t="shared" ref="D13:J13" si="0">D14+D15+D16+D17</f>
        <v>0</v>
      </c>
      <c r="E13" s="46">
        <f>E14+E15+E16+E17</f>
        <v>465910.7</v>
      </c>
      <c r="F13" s="46">
        <f t="shared" si="0"/>
        <v>0</v>
      </c>
      <c r="G13" s="46">
        <f t="shared" si="0"/>
        <v>0</v>
      </c>
      <c r="H13" s="46">
        <f t="shared" si="0"/>
        <v>0</v>
      </c>
      <c r="I13" s="46">
        <f t="shared" si="0"/>
        <v>0</v>
      </c>
      <c r="J13" s="46">
        <f t="shared" si="0"/>
        <v>0</v>
      </c>
      <c r="K13" s="46">
        <f>K14+K15+K16+K17</f>
        <v>465910.7</v>
      </c>
    </row>
    <row r="14" spans="1:22" s="15" customFormat="1" ht="48.75" customHeight="1" x14ac:dyDescent="0.25">
      <c r="A14" s="24" t="s">
        <v>38</v>
      </c>
      <c r="B14" s="33" t="s">
        <v>52</v>
      </c>
      <c r="C14" s="25">
        <v>11984741.619999999</v>
      </c>
      <c r="D14" s="25">
        <v>0</v>
      </c>
      <c r="E14" s="25">
        <v>465910.7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17">
        <f>SUM(D14:J14)</f>
        <v>465910.7</v>
      </c>
    </row>
    <row r="15" spans="1:22" s="15" customFormat="1" ht="33.799999999999997" customHeight="1" x14ac:dyDescent="0.25">
      <c r="A15" s="24" t="s">
        <v>41</v>
      </c>
      <c r="B15" s="33" t="s">
        <v>44</v>
      </c>
      <c r="C15" s="25">
        <v>215544.81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</row>
    <row r="16" spans="1:22" s="15" customFormat="1" ht="32.299999999999997" customHeight="1" x14ac:dyDescent="0.25">
      <c r="A16" s="24" t="s">
        <v>42</v>
      </c>
      <c r="B16" s="33" t="s">
        <v>45</v>
      </c>
      <c r="C16" s="25">
        <v>386444.49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</row>
    <row r="17" spans="1:13" s="15" customFormat="1" ht="36.700000000000003" customHeight="1" x14ac:dyDescent="0.25">
      <c r="A17" s="24" t="s">
        <v>43</v>
      </c>
      <c r="B17" s="33" t="s">
        <v>47</v>
      </c>
      <c r="C17" s="25">
        <v>797309.97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</row>
    <row r="18" spans="1:13" s="15" customFormat="1" ht="15.65" x14ac:dyDescent="0.25">
      <c r="A18" s="38" t="s">
        <v>27</v>
      </c>
      <c r="B18" s="45" t="s">
        <v>15</v>
      </c>
      <c r="C18" s="40">
        <f>SUM(C19:C23)</f>
        <v>13982717.870000001</v>
      </c>
      <c r="D18" s="40">
        <f t="shared" ref="D18:K18" si="1">SUM(D19:D23)</f>
        <v>0</v>
      </c>
      <c r="E18" s="40">
        <f>SUM(E19:E23)</f>
        <v>0</v>
      </c>
      <c r="F18" s="40">
        <f t="shared" si="1"/>
        <v>1185.82</v>
      </c>
      <c r="G18" s="40">
        <f t="shared" si="1"/>
        <v>0</v>
      </c>
      <c r="H18" s="40">
        <f t="shared" ref="H18" si="2">SUM(H19:H23)</f>
        <v>0</v>
      </c>
      <c r="I18" s="40">
        <f t="shared" si="1"/>
        <v>0</v>
      </c>
      <c r="J18" s="40">
        <f t="shared" si="1"/>
        <v>0</v>
      </c>
      <c r="K18" s="40">
        <f t="shared" si="1"/>
        <v>1185.82</v>
      </c>
    </row>
    <row r="19" spans="1:13" s="7" customFormat="1" ht="15.65" x14ac:dyDescent="0.2">
      <c r="A19" s="34" t="s">
        <v>12</v>
      </c>
      <c r="B19" s="16" t="s">
        <v>56</v>
      </c>
      <c r="C19" s="25">
        <v>11070137.74</v>
      </c>
      <c r="D19" s="17">
        <v>0</v>
      </c>
      <c r="E19" s="17">
        <v>0</v>
      </c>
      <c r="F19" s="17">
        <v>1185.82</v>
      </c>
      <c r="G19" s="17">
        <v>0</v>
      </c>
      <c r="H19" s="17">
        <v>0</v>
      </c>
      <c r="I19" s="17">
        <v>0</v>
      </c>
      <c r="J19" s="17">
        <v>0</v>
      </c>
      <c r="K19" s="17">
        <f>SUM(D19:J19)</f>
        <v>1185.82</v>
      </c>
    </row>
    <row r="20" spans="1:13" s="7" customFormat="1" ht="15.65" x14ac:dyDescent="0.2">
      <c r="A20" s="24" t="s">
        <v>13</v>
      </c>
      <c r="B20" s="16" t="s">
        <v>34</v>
      </c>
      <c r="C20" s="25">
        <v>1279227.82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f>SUM(D20:J20)</f>
        <v>0</v>
      </c>
    </row>
    <row r="21" spans="1:13" s="7" customFormat="1" ht="15.65" x14ac:dyDescent="0.2">
      <c r="A21" s="24" t="s">
        <v>18</v>
      </c>
      <c r="B21" s="16" t="s">
        <v>30</v>
      </c>
      <c r="C21" s="25">
        <v>701887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f>SUM(D21:J21)</f>
        <v>0</v>
      </c>
    </row>
    <row r="22" spans="1:13" s="7" customFormat="1" ht="15.65" x14ac:dyDescent="0.2">
      <c r="A22" s="24" t="s">
        <v>19</v>
      </c>
      <c r="B22" s="16" t="s">
        <v>31</v>
      </c>
      <c r="C22" s="25">
        <v>235283.24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f>SUM(D22:J22)</f>
        <v>0</v>
      </c>
    </row>
    <row r="23" spans="1:13" s="7" customFormat="1" ht="15.65" x14ac:dyDescent="0.2">
      <c r="A23" s="24" t="s">
        <v>20</v>
      </c>
      <c r="B23" s="16" t="s">
        <v>32</v>
      </c>
      <c r="C23" s="25">
        <v>696182.07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f>SUM(D23:J23)</f>
        <v>0</v>
      </c>
    </row>
    <row r="24" spans="1:13" s="15" customFormat="1" ht="15.65" x14ac:dyDescent="0.25">
      <c r="A24" s="38" t="s">
        <v>16</v>
      </c>
      <c r="B24" s="39" t="s">
        <v>37</v>
      </c>
      <c r="C24" s="40">
        <f t="shared" ref="C24:K24" si="3">SUM(C25:C27)</f>
        <v>672149.74</v>
      </c>
      <c r="D24" s="40">
        <f t="shared" si="3"/>
        <v>0</v>
      </c>
      <c r="E24" s="40">
        <f t="shared" si="3"/>
        <v>181053.52</v>
      </c>
      <c r="F24" s="40">
        <f t="shared" si="3"/>
        <v>7618.38</v>
      </c>
      <c r="G24" s="40">
        <f t="shared" si="3"/>
        <v>2513.7399999999998</v>
      </c>
      <c r="H24" s="40">
        <f t="shared" si="3"/>
        <v>0</v>
      </c>
      <c r="I24" s="40">
        <f t="shared" si="3"/>
        <v>3251.87</v>
      </c>
      <c r="J24" s="40">
        <f t="shared" si="3"/>
        <v>7219.17</v>
      </c>
      <c r="K24" s="40">
        <f t="shared" si="3"/>
        <v>201656.68</v>
      </c>
    </row>
    <row r="25" spans="1:13" s="26" customFormat="1" ht="46.9" customHeight="1" x14ac:dyDescent="0.2">
      <c r="A25" s="24" t="s">
        <v>17</v>
      </c>
      <c r="B25" s="23" t="s">
        <v>53</v>
      </c>
      <c r="C25" s="25">
        <v>477973.29</v>
      </c>
      <c r="D25" s="17">
        <v>0</v>
      </c>
      <c r="E25" s="17">
        <v>0</v>
      </c>
      <c r="F25" s="25">
        <v>7618.38</v>
      </c>
      <c r="G25" s="25">
        <f>573.63+1940.11</f>
        <v>2513.7399999999998</v>
      </c>
      <c r="H25" s="25">
        <v>0</v>
      </c>
      <c r="I25" s="25">
        <v>0</v>
      </c>
      <c r="J25" s="32">
        <v>5851.97</v>
      </c>
      <c r="K25" s="17">
        <f>SUM(D25:J25)</f>
        <v>15984.09</v>
      </c>
      <c r="M25" s="28"/>
    </row>
    <row r="26" spans="1:13" s="26" customFormat="1" ht="41.45" customHeight="1" x14ac:dyDescent="0.2">
      <c r="A26" s="24" t="s">
        <v>22</v>
      </c>
      <c r="B26" s="23" t="s">
        <v>54</v>
      </c>
      <c r="C26" s="25">
        <v>11800.41</v>
      </c>
      <c r="D26" s="17">
        <v>0</v>
      </c>
      <c r="E26" s="17">
        <v>0</v>
      </c>
      <c r="F26" s="25">
        <v>0</v>
      </c>
      <c r="G26" s="25">
        <v>0</v>
      </c>
      <c r="H26" s="25">
        <v>0</v>
      </c>
      <c r="I26" s="25">
        <v>0</v>
      </c>
      <c r="J26" s="25">
        <v>1367.2</v>
      </c>
      <c r="K26" s="17">
        <f t="shared" ref="K26:K27" si="4">SUM(D26:J26)</f>
        <v>1367.2</v>
      </c>
      <c r="M26" s="28"/>
    </row>
    <row r="27" spans="1:13" s="26" customFormat="1" ht="41.45" customHeight="1" x14ac:dyDescent="0.2">
      <c r="A27" s="24" t="s">
        <v>23</v>
      </c>
      <c r="B27" s="23" t="s">
        <v>55</v>
      </c>
      <c r="C27" s="25">
        <v>182376.04</v>
      </c>
      <c r="D27" s="17">
        <v>0</v>
      </c>
      <c r="E27" s="17">
        <v>181053.52</v>
      </c>
      <c r="F27" s="25">
        <v>0</v>
      </c>
      <c r="G27" s="25">
        <v>0</v>
      </c>
      <c r="H27" s="25">
        <v>0</v>
      </c>
      <c r="I27" s="25">
        <v>3251.87</v>
      </c>
      <c r="J27" s="25">
        <v>0</v>
      </c>
      <c r="K27" s="17">
        <f t="shared" si="4"/>
        <v>184305.38999999998</v>
      </c>
      <c r="M27" s="28"/>
    </row>
    <row r="28" spans="1:13" s="15" customFormat="1" ht="15.65" x14ac:dyDescent="0.25">
      <c r="A28" s="38" t="s">
        <v>28</v>
      </c>
      <c r="B28" s="39" t="s">
        <v>39</v>
      </c>
      <c r="C28" s="47">
        <f>C29+C30+C31</f>
        <v>982739.48</v>
      </c>
      <c r="D28" s="47">
        <f t="shared" ref="D28:K28" si="5">D29</f>
        <v>0</v>
      </c>
      <c r="E28" s="47">
        <f t="shared" si="5"/>
        <v>0</v>
      </c>
      <c r="F28" s="47">
        <f t="shared" si="5"/>
        <v>0</v>
      </c>
      <c r="G28" s="47">
        <f t="shared" si="5"/>
        <v>0</v>
      </c>
      <c r="H28" s="47">
        <f t="shared" si="5"/>
        <v>0</v>
      </c>
      <c r="I28" s="47">
        <f t="shared" si="5"/>
        <v>0</v>
      </c>
      <c r="J28" s="47">
        <f t="shared" si="5"/>
        <v>0</v>
      </c>
      <c r="K28" s="47">
        <f t="shared" si="5"/>
        <v>0</v>
      </c>
    </row>
    <row r="29" spans="1:13" s="22" customFormat="1" ht="54" customHeight="1" x14ac:dyDescent="0.2">
      <c r="A29" s="20" t="s">
        <v>24</v>
      </c>
      <c r="B29" s="33" t="s">
        <v>59</v>
      </c>
      <c r="C29" s="31">
        <v>0</v>
      </c>
      <c r="D29" s="18">
        <v>0</v>
      </c>
      <c r="E29" s="25">
        <v>0</v>
      </c>
      <c r="F29" s="25">
        <v>0</v>
      </c>
      <c r="G29" s="18">
        <v>0</v>
      </c>
      <c r="H29" s="18">
        <v>0</v>
      </c>
      <c r="I29" s="29">
        <v>0</v>
      </c>
      <c r="J29" s="29">
        <v>0</v>
      </c>
      <c r="K29" s="17">
        <f>SUM(D29:J29)</f>
        <v>0</v>
      </c>
    </row>
    <row r="30" spans="1:13" s="22" customFormat="1" ht="50.3" customHeight="1" x14ac:dyDescent="0.2">
      <c r="A30" s="20" t="s">
        <v>57</v>
      </c>
      <c r="B30" s="33" t="s">
        <v>60</v>
      </c>
      <c r="C30" s="31">
        <v>982739.48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</row>
    <row r="31" spans="1:13" s="22" customFormat="1" ht="53.35" customHeight="1" x14ac:dyDescent="0.2">
      <c r="A31" s="53" t="s">
        <v>58</v>
      </c>
      <c r="B31" s="33" t="s">
        <v>61</v>
      </c>
      <c r="C31" s="31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</row>
    <row r="32" spans="1:13" ht="15.8" customHeight="1" x14ac:dyDescent="0.2">
      <c r="A32" s="57" t="s">
        <v>48</v>
      </c>
      <c r="B32" s="58"/>
      <c r="C32" s="58"/>
      <c r="D32" s="58"/>
      <c r="E32" s="58"/>
      <c r="F32" s="58"/>
      <c r="G32" s="58"/>
      <c r="H32" s="58"/>
      <c r="I32" s="58"/>
      <c r="J32" s="58"/>
      <c r="K32" s="59"/>
    </row>
    <row r="33" spans="1:13" s="22" customFormat="1" ht="21.1" customHeight="1" x14ac:dyDescent="0.2">
      <c r="A33" s="41" t="s">
        <v>29</v>
      </c>
      <c r="B33" s="42" t="s">
        <v>49</v>
      </c>
      <c r="C33" s="43">
        <f t="shared" ref="C33:K33" si="6">SUM(C34:C34)</f>
        <v>0</v>
      </c>
      <c r="D33" s="43">
        <f t="shared" si="6"/>
        <v>0</v>
      </c>
      <c r="E33" s="43">
        <f t="shared" si="6"/>
        <v>0</v>
      </c>
      <c r="F33" s="43">
        <f t="shared" si="6"/>
        <v>0</v>
      </c>
      <c r="G33" s="43">
        <f t="shared" si="6"/>
        <v>0</v>
      </c>
      <c r="H33" s="43">
        <f t="shared" si="6"/>
        <v>0</v>
      </c>
      <c r="I33" s="43">
        <f t="shared" si="6"/>
        <v>0</v>
      </c>
      <c r="J33" s="43">
        <f t="shared" si="6"/>
        <v>0</v>
      </c>
      <c r="K33" s="43">
        <f t="shared" si="6"/>
        <v>0</v>
      </c>
    </row>
    <row r="34" spans="1:13" s="21" customFormat="1" ht="34.5" customHeight="1" x14ac:dyDescent="0.25">
      <c r="A34" s="24" t="s">
        <v>25</v>
      </c>
      <c r="B34" s="52" t="s">
        <v>62</v>
      </c>
      <c r="C34" s="54"/>
      <c r="D34" s="55"/>
      <c r="E34" s="55"/>
      <c r="F34" s="55"/>
      <c r="G34" s="55"/>
      <c r="H34" s="55"/>
      <c r="I34" s="55"/>
      <c r="J34" s="55"/>
      <c r="K34" s="56"/>
      <c r="M34" s="27"/>
    </row>
    <row r="35" spans="1:13" s="21" customFormat="1" ht="22.6" customHeight="1" x14ac:dyDescent="0.25">
      <c r="A35" s="48"/>
      <c r="B35" s="49" t="s">
        <v>33</v>
      </c>
      <c r="C35" s="50">
        <f>C28+C24+C18+C13</f>
        <v>29021647.980000004</v>
      </c>
      <c r="D35" s="50">
        <f t="shared" ref="D35:K35" si="7">D28+D24+D18+D13</f>
        <v>0</v>
      </c>
      <c r="E35" s="50">
        <f t="shared" si="7"/>
        <v>646964.22</v>
      </c>
      <c r="F35" s="50">
        <f t="shared" si="7"/>
        <v>8804.2000000000007</v>
      </c>
      <c r="G35" s="50">
        <f t="shared" si="7"/>
        <v>2513.7399999999998</v>
      </c>
      <c r="H35" s="50">
        <f t="shared" si="7"/>
        <v>0</v>
      </c>
      <c r="I35" s="50">
        <f t="shared" si="7"/>
        <v>3251.87</v>
      </c>
      <c r="J35" s="50">
        <f t="shared" si="7"/>
        <v>7219.17</v>
      </c>
      <c r="K35" s="50">
        <f t="shared" si="7"/>
        <v>668753.19999999995</v>
      </c>
      <c r="M35" s="19"/>
    </row>
    <row r="38" spans="1:13" x14ac:dyDescent="0.2">
      <c r="B38" s="30"/>
      <c r="C38" s="51"/>
    </row>
  </sheetData>
  <mergeCells count="11">
    <mergeCell ref="C34:K34"/>
    <mergeCell ref="A32:K32"/>
    <mergeCell ref="I1:K1"/>
    <mergeCell ref="I2:K2"/>
    <mergeCell ref="B4:K4"/>
    <mergeCell ref="B5:K5"/>
    <mergeCell ref="A12:K12"/>
    <mergeCell ref="A8:A9"/>
    <mergeCell ref="B8:B9"/>
    <mergeCell ref="C8:C9"/>
    <mergeCell ref="D8:K8"/>
  </mergeCells>
  <printOptions horizontalCentered="1"/>
  <pageMargins left="7.874015748031496E-2" right="7.874015748031496E-2" top="0.78740157480314965" bottom="7.874015748031496E-2" header="0.19685039370078741" footer="0.11811023622047245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Отчету за 2024</vt:lpstr>
      <vt:lpstr>'приложение к Отчету за 2024'!Заголовки_для_печати</vt:lpstr>
      <vt:lpstr>'приложение к Отчету за 2024'!Область_печати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KSP03</dc:creator>
  <cp:lastModifiedBy>arepeva</cp:lastModifiedBy>
  <cp:lastPrinted>2025-02-13T09:43:15Z</cp:lastPrinted>
  <dcterms:created xsi:type="dcterms:W3CDTF">2019-02-04T07:37:14Z</dcterms:created>
  <dcterms:modified xsi:type="dcterms:W3CDTF">2025-02-13T09:50:33Z</dcterms:modified>
</cp:coreProperties>
</file>