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140" windowHeight="10935" activeTab="3"/>
  </bookViews>
  <sheets>
    <sheet name="1.общебассейн" sheetId="8" r:id="rId1"/>
    <sheet name="2.структурн" sheetId="5" r:id="rId2"/>
    <sheet name="7" sheetId="6" r:id="rId3"/>
    <sheet name="8" sheetId="7" r:id="rId4"/>
  </sheets>
  <definedNames>
    <definedName name="_Ref270879310" localSheetId="0">'1.общебассейн'!#REF!</definedName>
    <definedName name="_Ref270896992" localSheetId="1">'2.структурн'!$F$48</definedName>
    <definedName name="_xlnm._FilterDatabase" localSheetId="0" hidden="1">'1.общебассейн'!$B$1:$B$20</definedName>
    <definedName name="_xlnm._FilterDatabase" localSheetId="2" hidden="1">'7'!$A$1:$A$260</definedName>
  </definedNames>
  <calcPr calcId="125725"/>
</workbook>
</file>

<file path=xl/calcChain.xml><?xml version="1.0" encoding="utf-8"?>
<calcChain xmlns="http://schemas.openxmlformats.org/spreadsheetml/2006/main">
  <c r="H258" i="6"/>
  <c r="R16" i="8"/>
  <c r="Q16"/>
  <c r="P16"/>
  <c r="N16"/>
  <c r="M16"/>
  <c r="L16"/>
  <c r="K16"/>
  <c r="J16"/>
  <c r="I16"/>
  <c r="O15"/>
  <c r="H15"/>
  <c r="H16" s="1"/>
  <c r="O14"/>
  <c r="O13"/>
  <c r="G13" s="1"/>
  <c r="O12"/>
  <c r="G12" s="1"/>
  <c r="O11"/>
  <c r="O9"/>
  <c r="O8"/>
  <c r="O7"/>
  <c r="O6"/>
  <c r="O5"/>
  <c r="O4"/>
  <c r="J43" i="5"/>
  <c r="K43"/>
  <c r="L43"/>
  <c r="M43"/>
  <c r="N43"/>
  <c r="O43"/>
  <c r="P43"/>
  <c r="Q43"/>
  <c r="R43"/>
  <c r="S43"/>
  <c r="T43"/>
  <c r="I43"/>
  <c r="O16" i="8" l="1"/>
  <c r="G15"/>
  <c r="G16" s="1"/>
  <c r="L10" i="7" l="1"/>
  <c r="K10"/>
  <c r="J10"/>
  <c r="I10"/>
  <c r="H10"/>
  <c r="G10"/>
</calcChain>
</file>

<file path=xl/sharedStrings.xml><?xml version="1.0" encoding="utf-8"?>
<sst xmlns="http://schemas.openxmlformats.org/spreadsheetml/2006/main" count="706" uniqueCount="226">
  <si>
    <t>№ п/п</t>
  </si>
  <si>
    <t>Ключевые проблемы</t>
  </si>
  <si>
    <t>ВХУ</t>
  </si>
  <si>
    <t>Наименование мероприятий</t>
  </si>
  <si>
    <t>Потреб   ность в финансиро   вании, тыс. руб.</t>
  </si>
  <si>
    <t>2013-2015</t>
  </si>
  <si>
    <t>Загрязнение водных объектов</t>
  </si>
  <si>
    <t>Фундамента  льные</t>
  </si>
  <si>
    <t>Инвентаризация поверхностных водных объектов в бассейне р. Пясина как основы государственного водного реестра</t>
  </si>
  <si>
    <t>2013-2014</t>
  </si>
  <si>
    <t>Фундаментальные</t>
  </si>
  <si>
    <t>Оценка результатов реализации мероприятий СКИОВО, уточнение целевых показателей состояния бассейна р. Пясина, уточнение программы мероприятий на следующие 5 лет с проведением контрольных лабораторно-инструментальных наблюдений</t>
  </si>
  <si>
    <t>2015, 2020, 2025, 2030</t>
  </si>
  <si>
    <t>2013 - 2015, 2016 - 2020, 2021 - 2025</t>
  </si>
  <si>
    <t>2014-2015</t>
  </si>
  <si>
    <t>Институцио  нальные</t>
  </si>
  <si>
    <t>Разработка регламента рассмотрения заявок на предоставление зачета по платежам за негативное воздействие на сумму водоохранных инвестиций, в целях стимулирования природопользователей</t>
  </si>
  <si>
    <t>17.02.00.001</t>
  </si>
  <si>
    <t>Улучшение оперативно  го управления</t>
  </si>
  <si>
    <t>2020, 2025, 2030</t>
  </si>
  <si>
    <t>Итого</t>
  </si>
  <si>
    <t>Исследования по оценке площадного загрязнения (шламонакопители, отвалы, отстойники и пр.) водных объектов на территории городского округа Норильск</t>
  </si>
  <si>
    <t>Оценка масштабов воздействия сбросов сточных вод в малые реки бассейна р. Пясина в границах городского округа Норильск</t>
  </si>
  <si>
    <t>Организация постов гидрологического, гидрохимического, гидробиологического, ихтиологического мониторинга в соответствии со СКИОВО бассейна р. Пясина, проведение регламентных наблюдений</t>
  </si>
  <si>
    <t>Создание ГИС бассейна р. Пясина как часть единой информационной системы Енисейского бассейнового округа</t>
  </si>
  <si>
    <t>Научно-исследовательская работа «Обследование оползневых массивов прирусловой части р. Норильская в границах городского округа Норильск и оценка их возможного негативного воздействия на водозаборы хозяйственно-питьевого назначения»</t>
  </si>
  <si>
    <t>Подготовка обоснований и формирование предложений по составу и форме реализации образовательных программ для различных категорий участников водных отношений (органы исполнительной власти, контролирующие и надзорные органы, водопользователи, общественность, студенты, учащиеся, школьники) в рамках единой образовательной программы Енисейского бассейнового округа; реализация пилотных образовательных проектов в бассейне р. Пясина</t>
  </si>
  <si>
    <t>Разработка регламента и создание Координационного центра по реализации мероприятий СКИОВО при Бассейновом совете Енисейского бассейнового округа</t>
  </si>
  <si>
    <t xml:space="preserve">Установление и закрепление на местности границ водоохранных зон и прибрежных защитных полос водных объектов бассейна р. Пясина 
</t>
  </si>
  <si>
    <t xml:space="preserve">Разработка деклараций безопасности ГТС в составе опасных объектов 
</t>
  </si>
  <si>
    <t>2014,
2015-2030</t>
  </si>
  <si>
    <t>Субъект РФ</t>
  </si>
  <si>
    <t>Красноярский край</t>
  </si>
  <si>
    <t>2013-2015,
 2016-2020,
 2021-2025</t>
  </si>
  <si>
    <t>Водообеспе-чение</t>
  </si>
  <si>
    <t>Водообеспе-чение; Загрязнение водных объектов</t>
  </si>
  <si>
    <t>Водообеспе-чение;  Загрязнение водных объектов</t>
  </si>
  <si>
    <t>Тип мероприя-тия</t>
  </si>
  <si>
    <t>Наименова  ние населенного пункта</t>
  </si>
  <si>
    <t>Водный объект</t>
  </si>
  <si>
    <t>Наименование мероприятия</t>
  </si>
  <si>
    <t>г. Норильск</t>
  </si>
  <si>
    <t>р. Норильская</t>
  </si>
  <si>
    <t>Дноуглубительные и очистительные работы в районе водоприемного ковша водозабора №1</t>
  </si>
  <si>
    <t>2014, 2016, 2018, 2020, 2022, 2024, 2026, 2028, 2030</t>
  </si>
  <si>
    <t>Дноуглубительные и очистительные работы в районе водоприемного ковша водозабора №2</t>
  </si>
  <si>
    <t>2015, 2018, 2021, 2024, 2027, 2030</t>
  </si>
  <si>
    <t>Строительство сбросного железобетонного лотка от насосной станции №5бис до пруда-охладителя</t>
  </si>
  <si>
    <t>2013-2020</t>
  </si>
  <si>
    <t>Содержание плотин на озере Долгое, озере Подкаменное и реке Наледная в работоспособном состоянии</t>
  </si>
  <si>
    <t>Управление жилищно-коммунального хозяйства, управление капитальных ремонтов и строительства</t>
  </si>
  <si>
    <t>2013-2030</t>
  </si>
  <si>
    <t>Водопользователь</t>
  </si>
  <si>
    <t>ВО</t>
  </si>
  <si>
    <t>ЗВ</t>
  </si>
  <si>
    <t>Кэо</t>
  </si>
  <si>
    <t>Снижение массы по веществу, т</t>
  </si>
  <si>
    <t xml:space="preserve">Снижение массы по веществу, т </t>
  </si>
  <si>
    <t xml:space="preserve">Масса приведенная, т </t>
  </si>
  <si>
    <t>Масса приведенная, т</t>
  </si>
  <si>
    <t>Кэс</t>
  </si>
  <si>
    <t xml:space="preserve">Предотвращенный ущерб, млн. руб. </t>
  </si>
  <si>
    <t>Предотвращенный ущерб, млн. руб.</t>
  </si>
  <si>
    <t>Взвешенные вещества</t>
  </si>
  <si>
    <t>Никель (Ni 2+)</t>
  </si>
  <si>
    <t>СПАВ</t>
  </si>
  <si>
    <t>Итого по выпуску:</t>
  </si>
  <si>
    <t>Заполярный филиал ГМК «Норильский никель»</t>
  </si>
  <si>
    <t>Фенол</t>
  </si>
  <si>
    <t>Итого по 17.02.00.001</t>
  </si>
  <si>
    <t>Взвещенные вещества (город)</t>
  </si>
  <si>
    <t>Нефтепродукты (город)</t>
  </si>
  <si>
    <t>БПК 20 (город)</t>
  </si>
  <si>
    <t>Взвещенные вещества (промзона)</t>
  </si>
  <si>
    <t>Нефтепродукты (промзона)</t>
  </si>
  <si>
    <t>БПК 20 (промзона)</t>
  </si>
  <si>
    <t>Населенный пункт</t>
  </si>
  <si>
    <t>Норильск</t>
  </si>
  <si>
    <t>Итого по участку:</t>
  </si>
  <si>
    <t>Итого к 2030:</t>
  </si>
  <si>
    <t>Срок выполнения в период реализации СКИОВО, год</t>
  </si>
  <si>
    <t>р. Щучья</t>
  </si>
  <si>
    <t>Реконструкция и модернизация сетей канализации и очистных сооружений города Норильска</t>
  </si>
  <si>
    <t>2013-2018</t>
  </si>
  <si>
    <t>ОАО ГМК "Норильский Никель"</t>
  </si>
  <si>
    <t>Реконструкция (строительство) градирни</t>
  </si>
  <si>
    <t>2011-2017  /  181785,0</t>
  </si>
  <si>
    <t>2013-2017</t>
  </si>
  <si>
    <t>Очистные сооружения шахтных вод. Рудник "Заполярный"</t>
  </si>
  <si>
    <t>2010-2013  / 194908,56</t>
  </si>
  <si>
    <t>Комплекс мероприятий по оптимизации водооборота ПООФ, рудника "Ангидрит", НЗ, МЗ, НМЗ</t>
  </si>
  <si>
    <t>2011-2016  /  2573177,7</t>
  </si>
  <si>
    <t>2013-2016</t>
  </si>
  <si>
    <t>Реконструкция сетей канализации, строительство очистных сооружений (самотечный коллектор, выпуск № 2)</t>
  </si>
  <si>
    <t>Реконструкция сетей канализации, строительство очистных сооружений (самотечный коллектор, выпуск № 3)</t>
  </si>
  <si>
    <t xml:space="preserve">НЖД, Гараж (район ЗЖБИ). Реконструкция сетей канализации с установкой ЛОС </t>
  </si>
  <si>
    <t>2011-2015  /  19920,0</t>
  </si>
  <si>
    <t>НОФ. АБК х/х "Лебяжье". Реконструкция сетей канализации с установкой локальных очистных сооружений</t>
  </si>
  <si>
    <t>2011-2013  /  22612,4</t>
  </si>
  <si>
    <t>Установка узла доочистки хозбытовых сточных вод площадки МЗ</t>
  </si>
  <si>
    <t>2013-2018  /  108965,0</t>
  </si>
  <si>
    <t>НМЗ. КС-1. Реконструкция сетей канализации с установкой локальных очистных сооружений</t>
  </si>
  <si>
    <t>2011-2013  /  41783,32</t>
  </si>
  <si>
    <t>р. Новая Наледная</t>
  </si>
  <si>
    <t>Внедрение технологии очистки фильтрата карбонатного передела ГМУ ХКЦ от ионов цветных металлов</t>
  </si>
  <si>
    <t>2011-2014  /  80697,94</t>
  </si>
  <si>
    <t>2013, 2014</t>
  </si>
  <si>
    <t>Внедрение технологии очистки фильтрата карбонатного передела ГМУ ХКЦ от хлорида и сульфата натрия</t>
  </si>
  <si>
    <t>2014-2018  /  79600,0</t>
  </si>
  <si>
    <t>2014-2018</t>
  </si>
  <si>
    <t>НЖД. Станция "Голиково". Гараж СОТ. Реконструкция сетей канализации с установкой локальных очистных сооружений</t>
  </si>
  <si>
    <t>2011-2015  /  24865,61</t>
  </si>
  <si>
    <t>НЖД. Станция ТЭЦ. Реконструкция устройств электроснабжения и сетей канализации с установкой локальных очистных сооружений</t>
  </si>
  <si>
    <t>Реконструкция шахтных печей и систем очистки цементного производства. УЗТСМ. Внедрение системы замкнутого водооборота (в составе проекта УЗТСМ-РЦП)</t>
  </si>
  <si>
    <t xml:space="preserve">ГСС. Производственная база (Вальковское шоссе, д.1). Реконструкция сетей канализации с установкой локальных очистных сооружений </t>
  </si>
  <si>
    <t>2011-2015  /  51074,05</t>
  </si>
  <si>
    <t>Выделение хозбытовых сточных вод из общего объема, монтаж трубопроводов сбора хозбытовой канализации главного корпуса и подключение к сетям канализации г.Норильска</t>
  </si>
  <si>
    <t>2011-2015  /  38877,0</t>
  </si>
  <si>
    <t>Реконструкция сетей канализации, строительство очистных сооружений (самотечный коллектор, выпуск №1)</t>
  </si>
  <si>
    <t>р. Талнах</t>
  </si>
  <si>
    <t xml:space="preserve">Локальные очистные сооружения промплощадок рудника "Комсомольский" и учебно-курсового комбината </t>
  </si>
  <si>
    <t>2011-2014  /  109808,51</t>
  </si>
  <si>
    <t>Рудоуправление "Талнахское". Рудник "Маяк". Очистка шахтных вод</t>
  </si>
  <si>
    <t>2011-2016  /  222360,66</t>
  </si>
  <si>
    <t>Ремонт септика-отстойника рудника "Маяк" с разработкой и внедрением технологии доочистки сточных вод</t>
  </si>
  <si>
    <t>Рудник "Маяк". Талнахский базисно-расходный склад ВМ. Реконструкция сетей канализации с установкой локальных очистных сооружений</t>
  </si>
  <si>
    <t>2011-2015  /  52384,54</t>
  </si>
  <si>
    <t>Строительство ЛОС</t>
  </si>
  <si>
    <t>р. Кайеркан</t>
  </si>
  <si>
    <t>Локальные очистные сооружения карьерных вод руд. "Кайерканский"</t>
  </si>
  <si>
    <t xml:space="preserve">АТО "ЦАТК". Колонна №3 (район КУР, Кайеркан). Реконструкция сетей канализации с установкой КНС </t>
  </si>
  <si>
    <t xml:space="preserve">НЖД. Станция "Кайеркан". Реконструкция сетей канализации </t>
  </si>
  <si>
    <t>2011-2013  /  9407,0</t>
  </si>
  <si>
    <t>р. Далдыкан</t>
  </si>
  <si>
    <t>Система очистки избыточного слива хвостохранилища НМЗ и других сливов</t>
  </si>
  <si>
    <t>Строительство очистных сооружений промывных вод насосной 13 бис</t>
  </si>
  <si>
    <t>2011-2014  /  11053,0</t>
  </si>
  <si>
    <t>оз. Кыллах-Кюель</t>
  </si>
  <si>
    <t>Автоматизация технологического процесса приготовления ХОВ с разделением сточных вод на сильно и слабо минерализованные</t>
  </si>
  <si>
    <t>2011-2014  /  98645,0</t>
  </si>
  <si>
    <t>р. Томулах</t>
  </si>
  <si>
    <t xml:space="preserve">Консервация фабрики щебня (Установка дробильно-сортировочного комплекса) </t>
  </si>
  <si>
    <t>2011-2013  /  89765,92</t>
  </si>
  <si>
    <t>р. Дудинка</t>
  </si>
  <si>
    <t>Строительство локальных очистных сооружений сточных вод ГПП-103</t>
  </si>
  <si>
    <t>2011-2013  /  31670,0</t>
  </si>
  <si>
    <t>Строительство сборного коллектора и локальных очистных сооружений базы ВВ</t>
  </si>
  <si>
    <t xml:space="preserve">2011-2015  /  27200,0 </t>
  </si>
  <si>
    <t>р. Амбарная</t>
  </si>
  <si>
    <t>Строительство локальных очистных сооружений шахтных вод руд. "Известняков", использование шахтных вод на технологию</t>
  </si>
  <si>
    <t xml:space="preserve">2011-2015  /  24000,0 </t>
  </si>
  <si>
    <t>Железо общее</t>
  </si>
  <si>
    <t>Итого по выпуску</t>
  </si>
  <si>
    <t>Никель (Ni2+)</t>
  </si>
  <si>
    <t>Бутилксантогенат</t>
  </si>
  <si>
    <t>Дибутилдитиофосфат (бутил.аэрофлот)</t>
  </si>
  <si>
    <t>Натрий (Nа+)</t>
  </si>
  <si>
    <t>Свинец (Рb2+)</t>
  </si>
  <si>
    <t>Сульфат-ион (сульфаты)</t>
  </si>
  <si>
    <t>Хлориды (Сl-)</t>
  </si>
  <si>
    <t>БПК полное</t>
  </si>
  <si>
    <t>Нефтепродукты</t>
  </si>
  <si>
    <t>взвешенные вещества</t>
  </si>
  <si>
    <t>Аммоний NH4+</t>
  </si>
  <si>
    <t>Кобальт (Со2+)</t>
  </si>
  <si>
    <t>Hитрит NO2-</t>
  </si>
  <si>
    <t>Фосфаты</t>
  </si>
  <si>
    <t>Медь (Сu2+)</t>
  </si>
  <si>
    <t>Магний (Мg2+)</t>
  </si>
  <si>
    <t xml:space="preserve">Дибутилдитиофосфат </t>
  </si>
  <si>
    <t>Цинк (Zn2+)</t>
  </si>
  <si>
    <t>Кальций</t>
  </si>
  <si>
    <t>Магний</t>
  </si>
  <si>
    <t>Кальций (Са 2+)</t>
  </si>
  <si>
    <t>оз.Кыллах-Кюель</t>
  </si>
  <si>
    <t>Итого по предприятию:</t>
  </si>
  <si>
    <t>МУП "Канализационно-очистные сооружения"</t>
  </si>
  <si>
    <t>Срок выполнения (год), сметная стоимость,    тыс. руб.</t>
  </si>
  <si>
    <t xml:space="preserve">Потребно   сть в финансиро    вании, тыс. руб. </t>
  </si>
  <si>
    <t>Наименова   ние предприятия</t>
  </si>
  <si>
    <t>р. Нов. Наледная</t>
  </si>
  <si>
    <t>р. Нов.Наледная</t>
  </si>
  <si>
    <t>р. Хараелах</t>
  </si>
  <si>
    <t>Примечание: предотвращенный ущерб рассчитан  в соответствии с предоставленными данными о снижении загрязняющих веществ по результатам выполнения намечаемых водоохранных мероприятий на период 2013-2020 гг.</t>
  </si>
  <si>
    <t>р. Пясина</t>
  </si>
  <si>
    <t>Снижение массы по веществу*, т</t>
  </si>
  <si>
    <t>* - снижение поступления загрязняющих веществ в объеме сточных вод точечных источников загрязнения после выполнения намечаемых водоохранных мероприятий к 2020 г. составляет для ЗФ ГМК "Норильский никель" 89%, для МУП "Канализационно-очистные сооружения" 48%</t>
  </si>
  <si>
    <t>2021-2025 гг.</t>
  </si>
  <si>
    <t>2026-2030 гг.</t>
  </si>
  <si>
    <t>2014-2030</t>
  </si>
  <si>
    <t>2010-2020 гг.</t>
  </si>
  <si>
    <t>2016-2020</t>
  </si>
  <si>
    <t>Строительство водозаборных сооружений в снп Усть-Авам (включая предпроектные, проектные работы)</t>
  </si>
  <si>
    <t>р. Дудыпта</t>
  </si>
  <si>
    <t>снп Усть-Авам</t>
  </si>
  <si>
    <t xml:space="preserve"> МУП «Канализационно очистные сооружения»</t>
  </si>
  <si>
    <t>17.02.00.001 17.02.00.100</t>
  </si>
  <si>
    <t xml:space="preserve"> 17.02.00.001 17.02.00.100</t>
  </si>
  <si>
    <t>17.02.00.001 (Расчетный участок «Водосборная площадь р. Норильская» (включая реки  Амбарная и Щучья)</t>
  </si>
  <si>
    <t>17.02.00.001 17.02.00.100 (Расчетный участок «Бассейн р. Норильская» (включая бассейны рек Амбарная и Щучья)</t>
  </si>
  <si>
    <t>Разработка проектной документации для организации отведения поверхностного стока и строительства очистных сооружений поверхностного стока (с территории жилой застройки и промышленных территорий г. Норильск )</t>
  </si>
  <si>
    <t>Управление жилищно-коммунального хозяйства, управление капитальных ремонтов и строительства, МУП «Канализационно очистные сооружения»</t>
  </si>
  <si>
    <t>2011-2016  /  46588,0 с произв. расходами за 2011 г.</t>
  </si>
  <si>
    <t>2011-2018  /  653790,0    с произв. расходами за 2011-2012 гг.</t>
  </si>
  <si>
    <t>2011-2018  /  294205,5 с произв. расходами за 2011-2012 гг.</t>
  </si>
  <si>
    <t>2011-2018  /  76275,5 с произв. расходами за 2011-2012 гг.</t>
  </si>
  <si>
    <t>2011-2018  /  163447,5 с произв. расходами за 2011, 2012 гг.</t>
  </si>
  <si>
    <t>2011-2016  /  222020,51 с произв. расходами за 2011 г.</t>
  </si>
  <si>
    <t>2011-2015  /  48850,0 с произв. расходами за 2011 г.</t>
  </si>
  <si>
    <t>2011-2018  /  106300,0 с произв. расходами за 2011-2014 гг.</t>
  </si>
  <si>
    <t>2011-2015  /  26551,25 с произв. расходами за 2011 г.</t>
  </si>
  <si>
    <t>2011-2015  /  49500,0 с произв. расходами за 2011 г.</t>
  </si>
  <si>
    <t>Таблица 7 – Снижение загрязняющих веществ, поступающих со сточными водами от точечных источников в поверхностные водные объекты, и определение предотвращенного экологического ущерба по результатам выполнения намечаемых мероприятий на водохозяйственном участке 17.02.00.001 до 2020 г.</t>
  </si>
  <si>
    <t>Таблица 8 – Предотвращенный экологический ущерб от снижения массы загрязнения, поступающего с поверхностным стоком в водные объекты с территорий населенных пунктов</t>
  </si>
  <si>
    <t xml:space="preserve">Итого:   </t>
  </si>
  <si>
    <t>Источники финансирования</t>
  </si>
  <si>
    <t>федеральный бюджет</t>
  </si>
  <si>
    <t>бюджет субъекта РФ</t>
  </si>
  <si>
    <t>местный бюджет</t>
  </si>
  <si>
    <t>2021-2025</t>
  </si>
  <si>
    <t>2026-2030</t>
  </si>
  <si>
    <t>внебюд  жетные средства</t>
  </si>
  <si>
    <t>Годы, периоды финансирования</t>
  </si>
  <si>
    <t>Годы, периоды финснсирования</t>
  </si>
  <si>
    <r>
      <t>Таблица</t>
    </r>
    <r>
      <rPr>
        <sz val="14"/>
        <rFont val="Times New Roman"/>
        <family val="1"/>
        <charset val="204"/>
      </rPr>
      <t xml:space="preserve"> 1 -</t>
    </r>
    <r>
      <rPr>
        <sz val="14"/>
        <color theme="1"/>
        <rFont val="Times New Roman"/>
        <family val="1"/>
        <charset val="204"/>
      </rPr>
      <t xml:space="preserve"> Сводная ведомость необходимых финансовых затрат на реализацию фундаментальных, институциональных мероприятий, мероприятий по улучшению оперативного управления в бассейне реки Пясина, календарный план график реализации и финансирования мероприятий (общебассейновые), тыс. руб.</t>
    </r>
  </si>
  <si>
    <t>Таблица 2 - Сводная ведомость требуемых финансовых затрат на реализацию структурных мероприятий в бассейне р. Пясина, календарный план-график реализации и  финансирования мероприятий по Красноярскому краю, тыс. руб.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</si>
</sst>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00"/>
  </numFmts>
  <fonts count="14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31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0" fillId="0" borderId="0" xfId="0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3" xfId="0" applyFont="1" applyBorder="1"/>
    <xf numFmtId="0" fontId="1" fillId="0" borderId="12" xfId="0" applyFont="1" applyBorder="1"/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right" vertical="top" wrapText="1"/>
    </xf>
    <xf numFmtId="165" fontId="1" fillId="0" borderId="3" xfId="0" applyNumberFormat="1" applyFont="1" applyBorder="1" applyAlignment="1">
      <alignment vertical="top" wrapText="1"/>
    </xf>
    <xf numFmtId="165" fontId="1" fillId="0" borderId="3" xfId="0" applyNumberFormat="1" applyFont="1" applyBorder="1" applyAlignment="1">
      <alignment horizontal="right" vertical="top" wrapText="1"/>
    </xf>
    <xf numFmtId="165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center" vertical="center" wrapText="1"/>
    </xf>
    <xf numFmtId="166" fontId="1" fillId="0" borderId="1" xfId="0" applyNumberFormat="1" applyFont="1" applyBorder="1"/>
    <xf numFmtId="0" fontId="1" fillId="0" borderId="16" xfId="0" applyFont="1" applyBorder="1"/>
    <xf numFmtId="0" fontId="1" fillId="0" borderId="4" xfId="0" applyFont="1" applyBorder="1"/>
    <xf numFmtId="0" fontId="1" fillId="0" borderId="7" xfId="0" applyFont="1" applyBorder="1"/>
    <xf numFmtId="166" fontId="1" fillId="0" borderId="16" xfId="0" applyNumberFormat="1" applyFont="1" applyBorder="1"/>
    <xf numFmtId="166" fontId="1" fillId="0" borderId="3" xfId="0" applyNumberFormat="1" applyFont="1" applyBorder="1"/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right"/>
    </xf>
    <xf numFmtId="0" fontId="0" fillId="0" borderId="1" xfId="0" applyBorder="1"/>
    <xf numFmtId="165" fontId="0" fillId="0" borderId="1" xfId="0" applyNumberFormat="1" applyBorder="1"/>
    <xf numFmtId="165" fontId="1" fillId="0" borderId="1" xfId="0" applyNumberFormat="1" applyFont="1" applyBorder="1" applyAlignment="1">
      <alignment vertical="top"/>
    </xf>
    <xf numFmtId="0" fontId="0" fillId="0" borderId="0" xfId="0" applyAlignment="1"/>
    <xf numFmtId="164" fontId="1" fillId="0" borderId="1" xfId="0" applyNumberFormat="1" applyFont="1" applyBorder="1"/>
    <xf numFmtId="0" fontId="1" fillId="2" borderId="0" xfId="0" applyFont="1" applyFill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1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6" fillId="0" borderId="1" xfId="0" applyFont="1" applyBorder="1"/>
    <xf numFmtId="0" fontId="1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8" fillId="0" borderId="5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right" wrapText="1"/>
    </xf>
    <xf numFmtId="0" fontId="1" fillId="0" borderId="1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/>
    <xf numFmtId="0" fontId="1" fillId="0" borderId="10" xfId="0" applyFont="1" applyBorder="1" applyAlignment="1"/>
    <xf numFmtId="0" fontId="1" fillId="0" borderId="8" xfId="0" applyFont="1" applyBorder="1" applyAlignment="1"/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/>
    <xf numFmtId="166" fontId="1" fillId="0" borderId="9" xfId="0" applyNumberFormat="1" applyFont="1" applyBorder="1"/>
    <xf numFmtId="0" fontId="1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9" xfId="0" applyFont="1" applyBorder="1"/>
    <xf numFmtId="0" fontId="0" fillId="0" borderId="0" xfId="0" applyFont="1"/>
    <xf numFmtId="0" fontId="0" fillId="0" borderId="14" xfId="0" applyFont="1" applyBorder="1" applyAlignment="1"/>
    <xf numFmtId="0" fontId="0" fillId="0" borderId="10" xfId="0" applyFont="1" applyBorder="1" applyAlignment="1"/>
    <xf numFmtId="0" fontId="0" fillId="0" borderId="8" xfId="0" applyFont="1" applyBorder="1" applyAlignment="1"/>
    <xf numFmtId="164" fontId="0" fillId="0" borderId="9" xfId="0" applyNumberFormat="1" applyFont="1" applyBorder="1"/>
    <xf numFmtId="0" fontId="1" fillId="0" borderId="21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21" xfId="0" applyFont="1" applyBorder="1" applyAlignment="1"/>
    <xf numFmtId="0" fontId="2" fillId="0" borderId="12" xfId="0" applyFont="1" applyBorder="1" applyAlignment="1"/>
    <xf numFmtId="0" fontId="1" fillId="0" borderId="12" xfId="0" applyFont="1" applyBorder="1" applyAlignment="1">
      <alignment wrapText="1"/>
    </xf>
    <xf numFmtId="0" fontId="1" fillId="0" borderId="15" xfId="0" applyFont="1" applyBorder="1"/>
    <xf numFmtId="0" fontId="1" fillId="0" borderId="11" xfId="0" applyFont="1" applyBorder="1"/>
    <xf numFmtId="0" fontId="0" fillId="0" borderId="21" xfId="0" applyFont="1" applyBorder="1" applyAlignment="1"/>
    <xf numFmtId="0" fontId="1" fillId="0" borderId="22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0" fontId="8" fillId="0" borderId="1" xfId="0" applyFont="1" applyBorder="1" applyAlignment="1">
      <alignment horizontal="justify" vertical="top" wrapText="1"/>
    </xf>
    <xf numFmtId="2" fontId="8" fillId="2" borderId="1" xfId="0" applyNumberFormat="1" applyFont="1" applyFill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wrapText="1"/>
    </xf>
    <xf numFmtId="0" fontId="1" fillId="0" borderId="19" xfId="0" applyFont="1" applyBorder="1"/>
    <xf numFmtId="0" fontId="1" fillId="0" borderId="2" xfId="0" applyFont="1" applyBorder="1"/>
    <xf numFmtId="164" fontId="1" fillId="0" borderId="2" xfId="0" applyNumberFormat="1" applyFont="1" applyBorder="1"/>
    <xf numFmtId="164" fontId="1" fillId="0" borderId="20" xfId="0" applyNumberFormat="1" applyFont="1" applyBorder="1"/>
    <xf numFmtId="166" fontId="0" fillId="0" borderId="0" xfId="0" applyNumberFormat="1"/>
    <xf numFmtId="0" fontId="9" fillId="0" borderId="1" xfId="0" applyFont="1" applyBorder="1" applyAlignment="1">
      <alignment horizontal="left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1" fillId="0" borderId="17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3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2"/>
    <cellStyle name="Обычный 2 2" xfId="3"/>
    <cellStyle name="Обычный 3" xfId="1"/>
    <cellStyle name="Обычный 3 2" xfId="4"/>
    <cellStyle name="Обычный 4" xfId="5"/>
    <cellStyle name="Обычный 5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"/>
  <sheetViews>
    <sheetView zoomScale="73" zoomScaleNormal="73" workbookViewId="0">
      <selection activeCell="E2" sqref="E2:E3"/>
    </sheetView>
  </sheetViews>
  <sheetFormatPr defaultRowHeight="15.75"/>
  <cols>
    <col min="1" max="1" width="3.5" style="11" customWidth="1"/>
    <col min="2" max="2" width="12.5" customWidth="1"/>
    <col min="3" max="3" width="11.625" style="6" customWidth="1"/>
    <col min="4" max="4" width="12.75" customWidth="1"/>
    <col min="5" max="5" width="33.5" style="39" customWidth="1"/>
    <col min="6" max="6" width="12" style="7" customWidth="1"/>
    <col min="7" max="7" width="11" style="4" customWidth="1"/>
    <col min="8" max="8" width="9.625" style="4" customWidth="1"/>
    <col min="9" max="9" width="9.375" style="4" customWidth="1"/>
    <col min="10" max="10" width="10.125" style="4" customWidth="1"/>
    <col min="11" max="11" width="9.125" style="4" customWidth="1"/>
    <col min="12" max="14" width="8.875" style="4" customWidth="1"/>
    <col min="15" max="15" width="9.75" style="4" customWidth="1"/>
    <col min="16" max="16" width="8.75" style="4" customWidth="1"/>
    <col min="17" max="17" width="9" style="4" customWidth="1"/>
    <col min="18" max="18" width="9.875" customWidth="1"/>
  </cols>
  <sheetData>
    <row r="1" spans="1:19" ht="46.5" customHeight="1">
      <c r="A1" s="106" t="s">
        <v>224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</row>
    <row r="2" spans="1:19" ht="27.75" customHeight="1">
      <c r="A2" s="107" t="s">
        <v>0</v>
      </c>
      <c r="B2" s="107" t="s">
        <v>1</v>
      </c>
      <c r="C2" s="107" t="s">
        <v>37</v>
      </c>
      <c r="D2" s="107" t="s">
        <v>2</v>
      </c>
      <c r="E2" s="107" t="s">
        <v>3</v>
      </c>
      <c r="F2" s="107" t="s">
        <v>80</v>
      </c>
      <c r="G2" s="107" t="s">
        <v>4</v>
      </c>
      <c r="H2" s="108" t="s">
        <v>215</v>
      </c>
      <c r="I2" s="108"/>
      <c r="J2" s="108"/>
      <c r="K2" s="108"/>
      <c r="L2" s="108" t="s">
        <v>222</v>
      </c>
      <c r="M2" s="108"/>
      <c r="N2" s="108"/>
      <c r="O2" s="108"/>
      <c r="P2" s="108"/>
      <c r="Q2" s="108"/>
      <c r="R2" s="108"/>
    </row>
    <row r="3" spans="1:19" ht="102" customHeight="1">
      <c r="A3" s="107"/>
      <c r="B3" s="107"/>
      <c r="C3" s="107"/>
      <c r="D3" s="107"/>
      <c r="E3" s="107"/>
      <c r="F3" s="107"/>
      <c r="G3" s="107"/>
      <c r="H3" s="42" t="s">
        <v>216</v>
      </c>
      <c r="I3" s="42" t="s">
        <v>217</v>
      </c>
      <c r="J3" s="42" t="s">
        <v>218</v>
      </c>
      <c r="K3" s="42" t="s">
        <v>221</v>
      </c>
      <c r="L3" s="5">
        <v>2013</v>
      </c>
      <c r="M3" s="5">
        <v>2014</v>
      </c>
      <c r="N3" s="5">
        <v>2015</v>
      </c>
      <c r="O3" s="5" t="s">
        <v>5</v>
      </c>
      <c r="P3" s="5" t="s">
        <v>191</v>
      </c>
      <c r="Q3" s="5" t="s">
        <v>219</v>
      </c>
      <c r="R3" s="5" t="s">
        <v>220</v>
      </c>
    </row>
    <row r="4" spans="1:19" ht="75.75" customHeight="1">
      <c r="A4" s="21">
        <v>1</v>
      </c>
      <c r="B4" s="1" t="s">
        <v>6</v>
      </c>
      <c r="C4" s="9" t="s">
        <v>7</v>
      </c>
      <c r="D4" s="8" t="s">
        <v>196</v>
      </c>
      <c r="E4" s="8" t="s">
        <v>8</v>
      </c>
      <c r="F4" s="21" t="s">
        <v>9</v>
      </c>
      <c r="G4" s="17">
        <v>9000</v>
      </c>
      <c r="H4" s="17">
        <v>9000</v>
      </c>
      <c r="I4" s="17"/>
      <c r="J4" s="17"/>
      <c r="K4" s="17"/>
      <c r="L4" s="17">
        <v>3500</v>
      </c>
      <c r="M4" s="17">
        <v>5500</v>
      </c>
      <c r="N4" s="17"/>
      <c r="O4" s="17">
        <f t="shared" ref="O4:O9" si="0">L4+M4+N4</f>
        <v>9000</v>
      </c>
      <c r="P4" s="10"/>
      <c r="Q4" s="10"/>
      <c r="R4" s="36"/>
    </row>
    <row r="5" spans="1:19" ht="82.5" customHeight="1">
      <c r="A5" s="21">
        <v>2</v>
      </c>
      <c r="B5" s="8" t="s">
        <v>6</v>
      </c>
      <c r="C5" s="9" t="s">
        <v>7</v>
      </c>
      <c r="D5" s="8" t="s">
        <v>17</v>
      </c>
      <c r="E5" s="8" t="s">
        <v>21</v>
      </c>
      <c r="F5" s="21">
        <v>2014</v>
      </c>
      <c r="G5" s="17">
        <v>5000</v>
      </c>
      <c r="H5" s="17">
        <v>5000</v>
      </c>
      <c r="I5" s="17"/>
      <c r="J5" s="17"/>
      <c r="K5" s="17"/>
      <c r="L5" s="17"/>
      <c r="M5" s="17">
        <v>5000</v>
      </c>
      <c r="N5" s="17"/>
      <c r="O5" s="17">
        <f t="shared" si="0"/>
        <v>5000</v>
      </c>
      <c r="P5" s="10"/>
      <c r="Q5" s="10"/>
      <c r="R5" s="36"/>
    </row>
    <row r="6" spans="1:19" ht="66.75" customHeight="1">
      <c r="A6" s="21">
        <v>3</v>
      </c>
      <c r="B6" s="8" t="s">
        <v>6</v>
      </c>
      <c r="C6" s="9" t="s">
        <v>10</v>
      </c>
      <c r="D6" s="8" t="s">
        <v>17</v>
      </c>
      <c r="E6" s="8" t="s">
        <v>22</v>
      </c>
      <c r="F6" s="21">
        <v>2015</v>
      </c>
      <c r="G6" s="17">
        <v>4000</v>
      </c>
      <c r="H6" s="17">
        <v>4000</v>
      </c>
      <c r="I6" s="17"/>
      <c r="J6" s="17"/>
      <c r="K6" s="17"/>
      <c r="L6" s="17"/>
      <c r="M6" s="17"/>
      <c r="N6" s="17">
        <v>4000</v>
      </c>
      <c r="O6" s="17">
        <f t="shared" si="0"/>
        <v>4000</v>
      </c>
      <c r="P6" s="17"/>
      <c r="Q6" s="10"/>
      <c r="R6" s="36"/>
    </row>
    <row r="7" spans="1:19" ht="132.75" customHeight="1">
      <c r="A7" s="21">
        <v>4</v>
      </c>
      <c r="B7" s="8" t="s">
        <v>6</v>
      </c>
      <c r="C7" s="9" t="s">
        <v>7</v>
      </c>
      <c r="D7" s="8" t="s">
        <v>197</v>
      </c>
      <c r="E7" s="2" t="s">
        <v>11</v>
      </c>
      <c r="F7" s="21" t="s">
        <v>12</v>
      </c>
      <c r="G7" s="17">
        <v>19600</v>
      </c>
      <c r="H7" s="17">
        <v>19600</v>
      </c>
      <c r="I7" s="17"/>
      <c r="J7" s="17"/>
      <c r="K7" s="17"/>
      <c r="L7" s="17"/>
      <c r="M7" s="17"/>
      <c r="N7" s="17">
        <v>4900</v>
      </c>
      <c r="O7" s="17">
        <f t="shared" si="0"/>
        <v>4900</v>
      </c>
      <c r="P7" s="17">
        <v>4900</v>
      </c>
      <c r="Q7" s="17">
        <v>4900</v>
      </c>
      <c r="R7" s="38">
        <v>4900</v>
      </c>
    </row>
    <row r="8" spans="1:19" ht="135" customHeight="1">
      <c r="A8" s="12">
        <v>5</v>
      </c>
      <c r="B8" s="91" t="s">
        <v>6</v>
      </c>
      <c r="C8" s="91" t="s">
        <v>7</v>
      </c>
      <c r="D8" s="91" t="s">
        <v>17</v>
      </c>
      <c r="E8" s="2" t="s">
        <v>23</v>
      </c>
      <c r="F8" s="12" t="s">
        <v>13</v>
      </c>
      <c r="G8" s="3">
        <v>18837.79</v>
      </c>
      <c r="H8" s="3">
        <v>14098.2</v>
      </c>
      <c r="I8" s="3">
        <v>4739.6000000000004</v>
      </c>
      <c r="J8" s="3"/>
      <c r="K8" s="3"/>
      <c r="L8" s="19">
        <v>1110</v>
      </c>
      <c r="M8" s="19">
        <v>1110</v>
      </c>
      <c r="N8" s="3">
        <v>2519.6</v>
      </c>
      <c r="O8" s="17">
        <f t="shared" si="0"/>
        <v>4739.6000000000004</v>
      </c>
      <c r="P8" s="3">
        <v>5039.3</v>
      </c>
      <c r="Q8" s="3">
        <v>9058.89</v>
      </c>
      <c r="R8" s="37"/>
    </row>
    <row r="9" spans="1:19" ht="63">
      <c r="A9" s="21">
        <v>6</v>
      </c>
      <c r="B9" s="8" t="s">
        <v>6</v>
      </c>
      <c r="C9" s="9" t="s">
        <v>10</v>
      </c>
      <c r="D9" s="8" t="s">
        <v>196</v>
      </c>
      <c r="E9" s="8" t="s">
        <v>24</v>
      </c>
      <c r="F9" s="21" t="s">
        <v>14</v>
      </c>
      <c r="G9" s="17">
        <v>5000</v>
      </c>
      <c r="H9" s="17">
        <v>5000</v>
      </c>
      <c r="I9" s="17"/>
      <c r="J9" s="17"/>
      <c r="K9" s="17"/>
      <c r="L9" s="17"/>
      <c r="M9" s="17">
        <v>3000</v>
      </c>
      <c r="N9" s="17">
        <v>2000</v>
      </c>
      <c r="O9" s="17">
        <f t="shared" si="0"/>
        <v>5000</v>
      </c>
      <c r="P9" s="17"/>
      <c r="Q9" s="17"/>
      <c r="R9" s="36"/>
    </row>
    <row r="10" spans="1:19" ht="104.25" customHeight="1">
      <c r="A10" s="21">
        <v>7</v>
      </c>
      <c r="B10" s="8" t="s">
        <v>6</v>
      </c>
      <c r="C10" s="9" t="s">
        <v>15</v>
      </c>
      <c r="D10" s="8" t="s">
        <v>17</v>
      </c>
      <c r="E10" s="8" t="s">
        <v>16</v>
      </c>
      <c r="F10" s="21">
        <v>2015</v>
      </c>
      <c r="G10" s="17">
        <v>850</v>
      </c>
      <c r="H10" s="17">
        <v>850</v>
      </c>
      <c r="I10" s="17"/>
      <c r="J10" s="17"/>
      <c r="K10" s="17"/>
      <c r="L10" s="17"/>
      <c r="M10" s="17"/>
      <c r="N10" s="17">
        <v>850</v>
      </c>
      <c r="O10" s="17">
        <v>850</v>
      </c>
      <c r="P10" s="17"/>
      <c r="Q10" s="17"/>
      <c r="R10" s="36"/>
    </row>
    <row r="11" spans="1:19" ht="135" customHeight="1">
      <c r="A11" s="21">
        <v>8</v>
      </c>
      <c r="B11" s="8" t="s">
        <v>34</v>
      </c>
      <c r="C11" s="9" t="s">
        <v>7</v>
      </c>
      <c r="D11" s="8" t="s">
        <v>17</v>
      </c>
      <c r="E11" s="8" t="s">
        <v>25</v>
      </c>
      <c r="F11" s="21">
        <v>2015</v>
      </c>
      <c r="G11" s="17">
        <v>3000</v>
      </c>
      <c r="H11" s="17">
        <v>2000</v>
      </c>
      <c r="I11" s="17">
        <v>1000</v>
      </c>
      <c r="J11" s="17"/>
      <c r="K11" s="17"/>
      <c r="L11" s="17"/>
      <c r="M11" s="17"/>
      <c r="N11" s="17">
        <v>3000</v>
      </c>
      <c r="O11" s="17">
        <f>L11+M11+N11</f>
        <v>3000</v>
      </c>
      <c r="P11" s="17"/>
      <c r="Q11" s="17"/>
      <c r="R11" s="36"/>
    </row>
    <row r="12" spans="1:19" ht="267" customHeight="1">
      <c r="A12" s="21">
        <v>9</v>
      </c>
      <c r="B12" s="8" t="s">
        <v>35</v>
      </c>
      <c r="C12" s="9" t="s">
        <v>7</v>
      </c>
      <c r="D12" s="8" t="s">
        <v>196</v>
      </c>
      <c r="E12" s="45" t="s">
        <v>26</v>
      </c>
      <c r="F12" s="21" t="s">
        <v>30</v>
      </c>
      <c r="G12" s="17">
        <f>O12+P12+Q12+R12</f>
        <v>12000</v>
      </c>
      <c r="H12" s="17">
        <v>4700</v>
      </c>
      <c r="I12" s="17">
        <v>3600</v>
      </c>
      <c r="J12" s="17">
        <v>1200</v>
      </c>
      <c r="K12" s="17">
        <v>2500</v>
      </c>
      <c r="L12" s="17"/>
      <c r="M12" s="17">
        <v>2700</v>
      </c>
      <c r="N12" s="17">
        <v>3000</v>
      </c>
      <c r="O12" s="17">
        <f>L12+M12+N12</f>
        <v>5700</v>
      </c>
      <c r="P12" s="17">
        <v>2100</v>
      </c>
      <c r="Q12" s="17">
        <v>2100</v>
      </c>
      <c r="R12" s="38">
        <v>2100</v>
      </c>
      <c r="S12" s="20"/>
    </row>
    <row r="13" spans="1:19" ht="175.5" customHeight="1">
      <c r="A13" s="12">
        <v>10</v>
      </c>
      <c r="B13" s="91" t="s">
        <v>36</v>
      </c>
      <c r="C13" s="91" t="s">
        <v>18</v>
      </c>
      <c r="D13" s="91" t="s">
        <v>198</v>
      </c>
      <c r="E13" s="44" t="s">
        <v>29</v>
      </c>
      <c r="F13" s="12" t="s">
        <v>19</v>
      </c>
      <c r="G13" s="18">
        <f>O13+P13+Q13+R13</f>
        <v>24000</v>
      </c>
      <c r="H13" s="18"/>
      <c r="I13" s="18"/>
      <c r="J13" s="18"/>
      <c r="K13" s="18">
        <v>24000</v>
      </c>
      <c r="L13" s="18"/>
      <c r="M13" s="18"/>
      <c r="N13" s="18"/>
      <c r="O13" s="17">
        <f>L13+M13+N13</f>
        <v>0</v>
      </c>
      <c r="P13" s="18">
        <v>12000</v>
      </c>
      <c r="Q13" s="18">
        <v>6000</v>
      </c>
      <c r="R13" s="38">
        <v>6000</v>
      </c>
    </row>
    <row r="14" spans="1:19" ht="84.75" customHeight="1">
      <c r="A14" s="21">
        <v>11</v>
      </c>
      <c r="B14" s="8" t="s">
        <v>36</v>
      </c>
      <c r="C14" s="9" t="s">
        <v>18</v>
      </c>
      <c r="D14" s="8" t="s">
        <v>196</v>
      </c>
      <c r="E14" s="45" t="s">
        <v>27</v>
      </c>
      <c r="F14" s="21">
        <v>2014</v>
      </c>
      <c r="G14" s="17">
        <v>600</v>
      </c>
      <c r="H14" s="17">
        <v>600</v>
      </c>
      <c r="I14" s="17"/>
      <c r="J14" s="17"/>
      <c r="K14" s="17"/>
      <c r="L14" s="17"/>
      <c r="M14" s="17">
        <v>600</v>
      </c>
      <c r="N14" s="17"/>
      <c r="O14" s="17">
        <f>L14+M14+N14</f>
        <v>600</v>
      </c>
      <c r="P14" s="10"/>
      <c r="Q14" s="10"/>
      <c r="R14" s="36"/>
    </row>
    <row r="15" spans="1:19" ht="177.75" customHeight="1">
      <c r="A15" s="48">
        <v>12</v>
      </c>
      <c r="B15" s="49" t="s">
        <v>6</v>
      </c>
      <c r="C15" s="50" t="s">
        <v>15</v>
      </c>
      <c r="D15" s="49" t="s">
        <v>199</v>
      </c>
      <c r="E15" s="49" t="s">
        <v>28</v>
      </c>
      <c r="F15" s="48" t="s">
        <v>33</v>
      </c>
      <c r="G15" s="51">
        <f>H15+I15+J15+K15</f>
        <v>10233.200000000001</v>
      </c>
      <c r="H15" s="51">
        <f>ROUND(120.39*85,1)</f>
        <v>10233.200000000001</v>
      </c>
      <c r="I15" s="51"/>
      <c r="J15" s="51"/>
      <c r="K15" s="51"/>
      <c r="L15" s="51">
        <v>3411</v>
      </c>
      <c r="M15" s="51">
        <v>3411.1</v>
      </c>
      <c r="N15" s="51">
        <v>3411.1</v>
      </c>
      <c r="O15" s="52">
        <f>L15+M15+N15</f>
        <v>10233.200000000001</v>
      </c>
      <c r="P15" s="51"/>
      <c r="Q15" s="53"/>
      <c r="R15" s="54"/>
    </row>
    <row r="16" spans="1:19">
      <c r="A16" s="105" t="s">
        <v>20</v>
      </c>
      <c r="B16" s="105"/>
      <c r="C16" s="105"/>
      <c r="D16" s="105"/>
      <c r="E16" s="105"/>
      <c r="F16" s="55" t="s">
        <v>189</v>
      </c>
      <c r="G16" s="56">
        <f t="shared" ref="G16:R16" si="1">SUM(G4:G15)</f>
        <v>112120.99</v>
      </c>
      <c r="H16" s="56">
        <f t="shared" si="1"/>
        <v>75081.399999999994</v>
      </c>
      <c r="I16" s="56">
        <f t="shared" si="1"/>
        <v>9339.6</v>
      </c>
      <c r="J16" s="56">
        <f t="shared" si="1"/>
        <v>1200</v>
      </c>
      <c r="K16" s="56">
        <f t="shared" si="1"/>
        <v>26500</v>
      </c>
      <c r="L16" s="56">
        <f t="shared" si="1"/>
        <v>8021</v>
      </c>
      <c r="M16" s="56">
        <f t="shared" si="1"/>
        <v>21321.1</v>
      </c>
      <c r="N16" s="56">
        <f t="shared" si="1"/>
        <v>23680.699999999997</v>
      </c>
      <c r="O16" s="56">
        <f t="shared" si="1"/>
        <v>53022.8</v>
      </c>
      <c r="P16" s="56">
        <f t="shared" si="1"/>
        <v>24039.3</v>
      </c>
      <c r="Q16" s="56">
        <f t="shared" si="1"/>
        <v>22058.89</v>
      </c>
      <c r="R16" s="56">
        <f t="shared" si="1"/>
        <v>13000</v>
      </c>
    </row>
    <row r="19" spans="1:17">
      <c r="A19"/>
      <c r="C19"/>
      <c r="E19"/>
      <c r="F19"/>
      <c r="G19" s="35"/>
      <c r="O19"/>
      <c r="P19"/>
      <c r="Q19"/>
    </row>
    <row r="20" spans="1:17">
      <c r="A20"/>
      <c r="C20"/>
      <c r="E20"/>
      <c r="F20"/>
      <c r="N20" s="35"/>
      <c r="O20"/>
      <c r="P20"/>
      <c r="Q20"/>
    </row>
  </sheetData>
  <mergeCells count="11">
    <mergeCell ref="A16:E16"/>
    <mergeCell ref="A1:R1"/>
    <mergeCell ref="A2:A3"/>
    <mergeCell ref="B2:B3"/>
    <mergeCell ref="C2:C3"/>
    <mergeCell ref="D2:D3"/>
    <mergeCell ref="E2:E3"/>
    <mergeCell ref="F2:F3"/>
    <mergeCell ref="G2:G3"/>
    <mergeCell ref="H2:K2"/>
    <mergeCell ref="L2:R2"/>
  </mergeCells>
  <pageMargins left="0.78740157480314965" right="0.78740157480314965" top="0.98425196850393704" bottom="0.78740157480314965" header="0.31496062992125984" footer="0.31496062992125984"/>
  <pageSetup paperSize="9" scale="55" firstPageNumber="8" orientation="landscape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49"/>
  <sheetViews>
    <sheetView zoomScale="80" zoomScaleNormal="80" workbookViewId="0">
      <selection activeCell="E2" sqref="E2:E3"/>
    </sheetView>
  </sheetViews>
  <sheetFormatPr defaultRowHeight="15.75"/>
  <cols>
    <col min="1" max="1" width="4.375" customWidth="1"/>
    <col min="2" max="2" width="11.5" customWidth="1"/>
    <col min="3" max="3" width="12.625" customWidth="1"/>
    <col min="4" max="4" width="11.375" customWidth="1"/>
    <col min="5" max="5" width="10.5" customWidth="1"/>
    <col min="6" max="6" width="20.875" style="22" customWidth="1"/>
    <col min="7" max="7" width="10.75" customWidth="1"/>
    <col min="8" max="8" width="10.625" customWidth="1"/>
    <col min="9" max="9" width="10.125" customWidth="1"/>
    <col min="10" max="10" width="9.5" customWidth="1"/>
    <col min="11" max="11" width="10.5" customWidth="1"/>
    <col min="12" max="12" width="9.5" bestFit="1" customWidth="1"/>
    <col min="13" max="13" width="9.375" customWidth="1"/>
    <col min="14" max="14" width="8.875" customWidth="1"/>
    <col min="15" max="15" width="9.625" customWidth="1"/>
    <col min="16" max="16" width="9.25" customWidth="1"/>
    <col min="17" max="17" width="10.625" customWidth="1"/>
    <col min="18" max="18" width="10.25" customWidth="1"/>
    <col min="19" max="19" width="9.25" customWidth="1"/>
    <col min="20" max="20" width="9.75" customWidth="1"/>
    <col min="22" max="22" width="9.375" bestFit="1" customWidth="1"/>
  </cols>
  <sheetData>
    <row r="1" spans="1:20" ht="44.25" customHeight="1">
      <c r="A1" s="109" t="s">
        <v>225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</row>
    <row r="2" spans="1:20" ht="23.25" customHeight="1">
      <c r="A2" s="107" t="s">
        <v>0</v>
      </c>
      <c r="B2" s="107" t="s">
        <v>2</v>
      </c>
      <c r="C2" s="107" t="s">
        <v>179</v>
      </c>
      <c r="D2" s="107" t="s">
        <v>38</v>
      </c>
      <c r="E2" s="107" t="s">
        <v>39</v>
      </c>
      <c r="F2" s="107" t="s">
        <v>40</v>
      </c>
      <c r="G2" s="107" t="s">
        <v>177</v>
      </c>
      <c r="H2" s="107" t="s">
        <v>80</v>
      </c>
      <c r="I2" s="107" t="s">
        <v>178</v>
      </c>
      <c r="J2" s="113" t="s">
        <v>215</v>
      </c>
      <c r="K2" s="113"/>
      <c r="L2" s="113"/>
      <c r="M2" s="113"/>
      <c r="N2" s="113" t="s">
        <v>223</v>
      </c>
      <c r="O2" s="113"/>
      <c r="P2" s="113"/>
      <c r="Q2" s="113"/>
      <c r="R2" s="113"/>
      <c r="S2" s="113"/>
      <c r="T2" s="113"/>
    </row>
    <row r="3" spans="1:20" ht="103.5" customHeight="1">
      <c r="A3" s="107"/>
      <c r="B3" s="107"/>
      <c r="C3" s="107"/>
      <c r="D3" s="107"/>
      <c r="E3" s="107"/>
      <c r="F3" s="107"/>
      <c r="G3" s="107"/>
      <c r="H3" s="107"/>
      <c r="I3" s="107"/>
      <c r="J3" s="42" t="s">
        <v>216</v>
      </c>
      <c r="K3" s="42" t="s">
        <v>217</v>
      </c>
      <c r="L3" s="42" t="s">
        <v>218</v>
      </c>
      <c r="M3" s="42" t="s">
        <v>221</v>
      </c>
      <c r="N3" s="5">
        <v>2013</v>
      </c>
      <c r="O3" s="5">
        <v>2014</v>
      </c>
      <c r="P3" s="5">
        <v>2015</v>
      </c>
      <c r="Q3" s="5" t="s">
        <v>5</v>
      </c>
      <c r="R3" s="5" t="s">
        <v>191</v>
      </c>
      <c r="S3" s="5" t="s">
        <v>219</v>
      </c>
      <c r="T3" s="5" t="s">
        <v>220</v>
      </c>
    </row>
    <row r="4" spans="1:20" ht="79.5" customHeight="1">
      <c r="A4" s="21">
        <v>1</v>
      </c>
      <c r="B4" s="8" t="s">
        <v>17</v>
      </c>
      <c r="C4" s="8" t="s">
        <v>195</v>
      </c>
      <c r="D4" s="8" t="s">
        <v>41</v>
      </c>
      <c r="E4" s="8" t="s">
        <v>42</v>
      </c>
      <c r="F4" s="45" t="s">
        <v>43</v>
      </c>
      <c r="G4" s="21"/>
      <c r="H4" s="93" t="s">
        <v>44</v>
      </c>
      <c r="I4" s="94">
        <v>67500</v>
      </c>
      <c r="J4" s="94"/>
      <c r="K4" s="94"/>
      <c r="L4" s="94"/>
      <c r="M4" s="94">
        <v>67500</v>
      </c>
      <c r="N4" s="94"/>
      <c r="O4" s="94">
        <v>7500</v>
      </c>
      <c r="P4" s="94"/>
      <c r="Q4" s="94">
        <v>7500</v>
      </c>
      <c r="R4" s="94">
        <v>22500</v>
      </c>
      <c r="S4" s="94">
        <v>15000</v>
      </c>
      <c r="T4" s="95">
        <v>22500</v>
      </c>
    </row>
    <row r="5" spans="1:20" ht="81.75" customHeight="1">
      <c r="A5" s="21">
        <v>2</v>
      </c>
      <c r="B5" s="8" t="s">
        <v>17</v>
      </c>
      <c r="C5" s="8" t="s">
        <v>195</v>
      </c>
      <c r="D5" s="8" t="s">
        <v>41</v>
      </c>
      <c r="E5" s="8" t="s">
        <v>42</v>
      </c>
      <c r="F5" s="45" t="s">
        <v>45</v>
      </c>
      <c r="G5" s="21"/>
      <c r="H5" s="93" t="s">
        <v>46</v>
      </c>
      <c r="I5" s="94">
        <v>45000</v>
      </c>
      <c r="J5" s="94"/>
      <c r="K5" s="94"/>
      <c r="L5" s="94"/>
      <c r="M5" s="94">
        <v>45000</v>
      </c>
      <c r="N5" s="94"/>
      <c r="O5" s="94"/>
      <c r="P5" s="94">
        <v>7500</v>
      </c>
      <c r="Q5" s="94">
        <v>7500</v>
      </c>
      <c r="R5" s="94">
        <v>7500</v>
      </c>
      <c r="S5" s="94">
        <v>15000</v>
      </c>
      <c r="T5" s="95">
        <v>15000</v>
      </c>
    </row>
    <row r="6" spans="1:20" ht="100.5" customHeight="1">
      <c r="A6" s="21">
        <v>3</v>
      </c>
      <c r="B6" s="8" t="s">
        <v>17</v>
      </c>
      <c r="C6" s="8" t="s">
        <v>195</v>
      </c>
      <c r="D6" s="8" t="s">
        <v>41</v>
      </c>
      <c r="E6" s="8" t="s">
        <v>42</v>
      </c>
      <c r="F6" s="45" t="s">
        <v>47</v>
      </c>
      <c r="G6" s="21"/>
      <c r="H6" s="93" t="s">
        <v>48</v>
      </c>
      <c r="I6" s="94">
        <v>8000</v>
      </c>
      <c r="J6" s="94"/>
      <c r="K6" s="94"/>
      <c r="L6" s="94"/>
      <c r="M6" s="94">
        <v>8000</v>
      </c>
      <c r="N6" s="94"/>
      <c r="O6" s="94"/>
      <c r="P6" s="94"/>
      <c r="Q6" s="94">
        <v>400</v>
      </c>
      <c r="R6" s="94">
        <v>7600</v>
      </c>
      <c r="S6" s="94"/>
      <c r="T6" s="95"/>
    </row>
    <row r="7" spans="1:20" ht="95.25" customHeight="1">
      <c r="A7" s="21">
        <v>4</v>
      </c>
      <c r="B7" s="8" t="s">
        <v>17</v>
      </c>
      <c r="C7" s="8" t="s">
        <v>195</v>
      </c>
      <c r="D7" s="8" t="s">
        <v>41</v>
      </c>
      <c r="E7" s="8" t="s">
        <v>42</v>
      </c>
      <c r="F7" s="45" t="s">
        <v>49</v>
      </c>
      <c r="G7" s="21"/>
      <c r="H7" s="93" t="s">
        <v>48</v>
      </c>
      <c r="I7" s="94">
        <v>162000</v>
      </c>
      <c r="J7" s="94"/>
      <c r="K7" s="94"/>
      <c r="L7" s="94"/>
      <c r="M7" s="94">
        <v>162000</v>
      </c>
      <c r="N7" s="94">
        <v>9000</v>
      </c>
      <c r="O7" s="94">
        <v>9000</v>
      </c>
      <c r="P7" s="94">
        <v>9000</v>
      </c>
      <c r="Q7" s="94">
        <v>27000</v>
      </c>
      <c r="R7" s="94">
        <v>45000</v>
      </c>
      <c r="S7" s="94">
        <v>45000</v>
      </c>
      <c r="T7" s="95">
        <v>45000</v>
      </c>
    </row>
    <row r="8" spans="1:20" ht="182.25" customHeight="1">
      <c r="A8" s="21">
        <v>5</v>
      </c>
      <c r="B8" s="8" t="s">
        <v>17</v>
      </c>
      <c r="C8" s="8" t="s">
        <v>201</v>
      </c>
      <c r="D8" s="8" t="s">
        <v>41</v>
      </c>
      <c r="E8" s="8" t="s">
        <v>81</v>
      </c>
      <c r="F8" s="45" t="s">
        <v>82</v>
      </c>
      <c r="G8" s="21" t="s">
        <v>203</v>
      </c>
      <c r="H8" s="93" t="s">
        <v>83</v>
      </c>
      <c r="I8" s="94">
        <v>653790.00000000023</v>
      </c>
      <c r="J8" s="94"/>
      <c r="K8" s="94">
        <v>490342.50000000017</v>
      </c>
      <c r="L8" s="94">
        <v>111144.30000000005</v>
      </c>
      <c r="M8" s="94">
        <v>52303.200000000012</v>
      </c>
      <c r="N8" s="94">
        <v>9106.5</v>
      </c>
      <c r="O8" s="94">
        <v>9106.4999999999982</v>
      </c>
      <c r="P8" s="94">
        <v>9106.4999999999982</v>
      </c>
      <c r="Q8" s="94">
        <v>27319.5</v>
      </c>
      <c r="R8" s="94">
        <v>626470.50000000023</v>
      </c>
      <c r="S8" s="94"/>
      <c r="T8" s="95"/>
    </row>
    <row r="9" spans="1:20" ht="210.75" customHeight="1">
      <c r="A9" s="12">
        <v>6</v>
      </c>
      <c r="B9" s="2" t="s">
        <v>17</v>
      </c>
      <c r="C9" s="2" t="s">
        <v>50</v>
      </c>
      <c r="D9" s="2" t="s">
        <v>41</v>
      </c>
      <c r="E9" s="2"/>
      <c r="F9" s="96" t="s">
        <v>200</v>
      </c>
      <c r="G9" s="21" t="s">
        <v>51</v>
      </c>
      <c r="H9" s="21" t="s">
        <v>51</v>
      </c>
      <c r="I9" s="94">
        <v>1295490</v>
      </c>
      <c r="J9" s="94"/>
      <c r="K9" s="94">
        <v>555660.22</v>
      </c>
      <c r="L9" s="94">
        <v>194323.49999999997</v>
      </c>
      <c r="M9" s="94">
        <v>545506.28</v>
      </c>
      <c r="N9" s="94">
        <v>41226.400000000001</v>
      </c>
      <c r="O9" s="94">
        <v>43498.6</v>
      </c>
      <c r="P9" s="94">
        <v>289929.2</v>
      </c>
      <c r="Q9" s="94">
        <v>374654.2</v>
      </c>
      <c r="R9" s="94">
        <v>402497.6</v>
      </c>
      <c r="S9" s="94">
        <v>259169.1</v>
      </c>
      <c r="T9" s="95">
        <v>259169.1</v>
      </c>
    </row>
    <row r="10" spans="1:20" ht="50.25" customHeight="1">
      <c r="A10" s="21">
        <v>7</v>
      </c>
      <c r="B10" s="8" t="s">
        <v>17</v>
      </c>
      <c r="C10" s="8" t="s">
        <v>84</v>
      </c>
      <c r="D10" s="8" t="s">
        <v>41</v>
      </c>
      <c r="E10" s="8" t="s">
        <v>81</v>
      </c>
      <c r="F10" s="45" t="s">
        <v>85</v>
      </c>
      <c r="G10" s="21" t="s">
        <v>86</v>
      </c>
      <c r="H10" s="21" t="s">
        <v>87</v>
      </c>
      <c r="I10" s="94">
        <v>179285</v>
      </c>
      <c r="J10" s="94"/>
      <c r="K10" s="94"/>
      <c r="L10" s="94"/>
      <c r="M10" s="94">
        <v>179285</v>
      </c>
      <c r="N10" s="94">
        <v>2500</v>
      </c>
      <c r="O10" s="94">
        <v>800</v>
      </c>
      <c r="P10" s="94">
        <v>107389.5</v>
      </c>
      <c r="Q10" s="94">
        <v>110689.5</v>
      </c>
      <c r="R10" s="94">
        <v>68595.5</v>
      </c>
      <c r="S10" s="94"/>
      <c r="T10" s="94"/>
    </row>
    <row r="11" spans="1:20" ht="49.5" customHeight="1">
      <c r="A11" s="21">
        <v>8</v>
      </c>
      <c r="B11" s="8" t="s">
        <v>17</v>
      </c>
      <c r="C11" s="8" t="s">
        <v>84</v>
      </c>
      <c r="D11" s="8" t="s">
        <v>41</v>
      </c>
      <c r="E11" s="8" t="s">
        <v>81</v>
      </c>
      <c r="F11" s="45" t="s">
        <v>88</v>
      </c>
      <c r="G11" s="21" t="s">
        <v>89</v>
      </c>
      <c r="H11" s="21">
        <v>2013</v>
      </c>
      <c r="I11" s="94">
        <v>3641.6</v>
      </c>
      <c r="J11" s="94"/>
      <c r="K11" s="94"/>
      <c r="L11" s="94"/>
      <c r="M11" s="94">
        <v>3641.6</v>
      </c>
      <c r="N11" s="94">
        <v>3641.6</v>
      </c>
      <c r="O11" s="94"/>
      <c r="P11" s="94"/>
      <c r="Q11" s="94">
        <v>3641.6</v>
      </c>
      <c r="R11" s="94"/>
      <c r="S11" s="94"/>
      <c r="T11" s="94"/>
    </row>
    <row r="12" spans="1:20" ht="105.75" customHeight="1">
      <c r="A12" s="21">
        <v>9</v>
      </c>
      <c r="B12" s="8" t="s">
        <v>17</v>
      </c>
      <c r="C12" s="8" t="s">
        <v>84</v>
      </c>
      <c r="D12" s="8" t="s">
        <v>41</v>
      </c>
      <c r="E12" s="8" t="s">
        <v>81</v>
      </c>
      <c r="F12" s="45" t="s">
        <v>90</v>
      </c>
      <c r="G12" s="21" t="s">
        <v>91</v>
      </c>
      <c r="H12" s="21" t="s">
        <v>92</v>
      </c>
      <c r="I12" s="94">
        <v>701964.4</v>
      </c>
      <c r="J12" s="94"/>
      <c r="K12" s="94"/>
      <c r="L12" s="94"/>
      <c r="M12" s="94">
        <v>701964.4</v>
      </c>
      <c r="N12" s="94">
        <v>431017.4</v>
      </c>
      <c r="O12" s="94">
        <v>139697</v>
      </c>
      <c r="P12" s="94">
        <v>119250</v>
      </c>
      <c r="Q12" s="94">
        <v>689964.4</v>
      </c>
      <c r="R12" s="94">
        <v>12000</v>
      </c>
      <c r="S12" s="94"/>
      <c r="T12" s="94"/>
    </row>
    <row r="13" spans="1:20" ht="119.25" customHeight="1">
      <c r="A13" s="21">
        <v>10</v>
      </c>
      <c r="B13" s="8" t="s">
        <v>17</v>
      </c>
      <c r="C13" s="8" t="s">
        <v>84</v>
      </c>
      <c r="D13" s="8" t="s">
        <v>41</v>
      </c>
      <c r="E13" s="8" t="s">
        <v>81</v>
      </c>
      <c r="F13" s="45" t="s">
        <v>93</v>
      </c>
      <c r="G13" s="21" t="s">
        <v>204</v>
      </c>
      <c r="H13" s="21" t="s">
        <v>83</v>
      </c>
      <c r="I13" s="94">
        <v>294205.5</v>
      </c>
      <c r="J13" s="94"/>
      <c r="K13" s="94"/>
      <c r="L13" s="94"/>
      <c r="M13" s="94">
        <v>294205.5</v>
      </c>
      <c r="N13" s="94">
        <v>4351.1000000000004</v>
      </c>
      <c r="O13" s="94">
        <v>4351.1000000000004</v>
      </c>
      <c r="P13" s="94">
        <v>4351</v>
      </c>
      <c r="Q13" s="94">
        <v>13053.2</v>
      </c>
      <c r="R13" s="94">
        <v>281152.3</v>
      </c>
      <c r="S13" s="94"/>
      <c r="T13" s="94"/>
    </row>
    <row r="14" spans="1:20" ht="116.25" customHeight="1">
      <c r="A14" s="21">
        <v>11</v>
      </c>
      <c r="B14" s="8" t="s">
        <v>17</v>
      </c>
      <c r="C14" s="8" t="s">
        <v>84</v>
      </c>
      <c r="D14" s="8" t="s">
        <v>41</v>
      </c>
      <c r="E14" s="8" t="s">
        <v>81</v>
      </c>
      <c r="F14" s="45" t="s">
        <v>94</v>
      </c>
      <c r="G14" s="21" t="s">
        <v>205</v>
      </c>
      <c r="H14" s="21" t="s">
        <v>83</v>
      </c>
      <c r="I14" s="94">
        <v>76275.5</v>
      </c>
      <c r="J14" s="94"/>
      <c r="K14" s="94"/>
      <c r="L14" s="94"/>
      <c r="M14" s="94">
        <v>76275.5</v>
      </c>
      <c r="N14" s="94">
        <v>1128.0999999999999</v>
      </c>
      <c r="O14" s="94">
        <v>1128.0999999999999</v>
      </c>
      <c r="P14" s="94">
        <v>1128</v>
      </c>
      <c r="Q14" s="94">
        <v>3384.2</v>
      </c>
      <c r="R14" s="94">
        <v>72891.3</v>
      </c>
      <c r="S14" s="94"/>
      <c r="T14" s="94"/>
    </row>
    <row r="15" spans="1:20" ht="66.75" customHeight="1">
      <c r="A15" s="21">
        <v>12</v>
      </c>
      <c r="B15" s="8" t="s">
        <v>17</v>
      </c>
      <c r="C15" s="8" t="s">
        <v>84</v>
      </c>
      <c r="D15" s="8" t="s">
        <v>41</v>
      </c>
      <c r="E15" s="8" t="s">
        <v>81</v>
      </c>
      <c r="F15" s="45" t="s">
        <v>95</v>
      </c>
      <c r="G15" s="21" t="s">
        <v>96</v>
      </c>
      <c r="H15" s="21" t="s">
        <v>5</v>
      </c>
      <c r="I15" s="94">
        <v>12000</v>
      </c>
      <c r="J15" s="94"/>
      <c r="K15" s="94"/>
      <c r="L15" s="94"/>
      <c r="M15" s="94">
        <v>12000</v>
      </c>
      <c r="N15" s="94">
        <v>5000</v>
      </c>
      <c r="O15" s="94">
        <v>6000</v>
      </c>
      <c r="P15" s="94">
        <v>1000</v>
      </c>
      <c r="Q15" s="94">
        <v>12000</v>
      </c>
      <c r="R15" s="94"/>
      <c r="S15" s="94"/>
      <c r="T15" s="94"/>
    </row>
    <row r="16" spans="1:20" ht="85.5" customHeight="1">
      <c r="A16" s="21">
        <v>13</v>
      </c>
      <c r="B16" s="8" t="s">
        <v>17</v>
      </c>
      <c r="C16" s="8" t="s">
        <v>84</v>
      </c>
      <c r="D16" s="8" t="s">
        <v>41</v>
      </c>
      <c r="E16" s="8" t="s">
        <v>81</v>
      </c>
      <c r="F16" s="45" t="s">
        <v>97</v>
      </c>
      <c r="G16" s="21" t="s">
        <v>98</v>
      </c>
      <c r="H16" s="21">
        <v>2013</v>
      </c>
      <c r="I16" s="94">
        <v>793.9</v>
      </c>
      <c r="J16" s="94"/>
      <c r="K16" s="94"/>
      <c r="L16" s="94"/>
      <c r="M16" s="94">
        <v>793.9</v>
      </c>
      <c r="N16" s="94">
        <v>793.9</v>
      </c>
      <c r="O16" s="94"/>
      <c r="P16" s="94"/>
      <c r="Q16" s="94">
        <v>793.9</v>
      </c>
      <c r="R16" s="94"/>
      <c r="S16" s="94"/>
      <c r="T16" s="94"/>
    </row>
    <row r="17" spans="1:20" ht="63">
      <c r="A17" s="21">
        <v>14</v>
      </c>
      <c r="B17" s="8" t="s">
        <v>17</v>
      </c>
      <c r="C17" s="8" t="s">
        <v>84</v>
      </c>
      <c r="D17" s="8" t="s">
        <v>41</v>
      </c>
      <c r="E17" s="8" t="s">
        <v>81</v>
      </c>
      <c r="F17" s="45" t="s">
        <v>99</v>
      </c>
      <c r="G17" s="21" t="s">
        <v>100</v>
      </c>
      <c r="H17" s="21" t="s">
        <v>83</v>
      </c>
      <c r="I17" s="94">
        <v>108965</v>
      </c>
      <c r="J17" s="94"/>
      <c r="K17" s="94"/>
      <c r="L17" s="94"/>
      <c r="M17" s="94">
        <v>108965</v>
      </c>
      <c r="N17" s="94">
        <v>2127.1999999999998</v>
      </c>
      <c r="O17" s="94">
        <v>2127.1999999999998</v>
      </c>
      <c r="P17" s="94">
        <v>2191.6</v>
      </c>
      <c r="Q17" s="94">
        <v>6446</v>
      </c>
      <c r="R17" s="94">
        <v>102519</v>
      </c>
      <c r="S17" s="94"/>
      <c r="T17" s="94"/>
    </row>
    <row r="18" spans="1:20" ht="81.75" customHeight="1">
      <c r="A18" s="21">
        <v>15</v>
      </c>
      <c r="B18" s="8" t="s">
        <v>17</v>
      </c>
      <c r="C18" s="8" t="s">
        <v>84</v>
      </c>
      <c r="D18" s="8" t="s">
        <v>41</v>
      </c>
      <c r="E18" s="8" t="s">
        <v>81</v>
      </c>
      <c r="F18" s="45" t="s">
        <v>101</v>
      </c>
      <c r="G18" s="21" t="s">
        <v>102</v>
      </c>
      <c r="H18" s="21">
        <v>2013</v>
      </c>
      <c r="I18" s="94">
        <v>188.3</v>
      </c>
      <c r="J18" s="94"/>
      <c r="K18" s="94"/>
      <c r="L18" s="94"/>
      <c r="M18" s="94">
        <v>188.3</v>
      </c>
      <c r="N18" s="94">
        <v>188.3</v>
      </c>
      <c r="O18" s="94"/>
      <c r="P18" s="94"/>
      <c r="Q18" s="94">
        <v>188.3</v>
      </c>
      <c r="R18" s="94"/>
      <c r="S18" s="94"/>
      <c r="T18" s="94"/>
    </row>
    <row r="19" spans="1:20" ht="102" customHeight="1">
      <c r="A19" s="21">
        <v>16</v>
      </c>
      <c r="B19" s="8" t="s">
        <v>17</v>
      </c>
      <c r="C19" s="8" t="s">
        <v>84</v>
      </c>
      <c r="D19" s="8" t="s">
        <v>41</v>
      </c>
      <c r="E19" s="8" t="s">
        <v>103</v>
      </c>
      <c r="F19" s="45" t="s">
        <v>104</v>
      </c>
      <c r="G19" s="21" t="s">
        <v>105</v>
      </c>
      <c r="H19" s="21" t="s">
        <v>106</v>
      </c>
      <c r="I19" s="94">
        <v>33830.199999999997</v>
      </c>
      <c r="J19" s="94"/>
      <c r="K19" s="94"/>
      <c r="L19" s="94"/>
      <c r="M19" s="94">
        <v>33830.199999999997</v>
      </c>
      <c r="N19" s="94">
        <v>28745.3</v>
      </c>
      <c r="O19" s="94">
        <v>5084.8999999999996</v>
      </c>
      <c r="P19" s="94"/>
      <c r="Q19" s="94">
        <v>33830.199999999997</v>
      </c>
      <c r="R19" s="94"/>
      <c r="S19" s="94"/>
      <c r="T19" s="94"/>
    </row>
    <row r="20" spans="1:20" ht="102.75" customHeight="1">
      <c r="A20" s="21">
        <v>17</v>
      </c>
      <c r="B20" s="8" t="s">
        <v>17</v>
      </c>
      <c r="C20" s="8" t="s">
        <v>84</v>
      </c>
      <c r="D20" s="8" t="s">
        <v>41</v>
      </c>
      <c r="E20" s="8" t="s">
        <v>103</v>
      </c>
      <c r="F20" s="45" t="s">
        <v>107</v>
      </c>
      <c r="G20" s="21" t="s">
        <v>108</v>
      </c>
      <c r="H20" s="21" t="s">
        <v>109</v>
      </c>
      <c r="I20" s="94">
        <v>79600</v>
      </c>
      <c r="J20" s="94"/>
      <c r="K20" s="94"/>
      <c r="L20" s="94"/>
      <c r="M20" s="94">
        <v>79600</v>
      </c>
      <c r="N20" s="94"/>
      <c r="O20" s="94">
        <v>8600</v>
      </c>
      <c r="P20" s="94">
        <v>19000</v>
      </c>
      <c r="Q20" s="94">
        <v>27600</v>
      </c>
      <c r="R20" s="94">
        <v>52000</v>
      </c>
      <c r="S20" s="94"/>
      <c r="T20" s="94"/>
    </row>
    <row r="21" spans="1:20" ht="105.75" customHeight="1">
      <c r="A21" s="21">
        <v>18</v>
      </c>
      <c r="B21" s="8" t="s">
        <v>17</v>
      </c>
      <c r="C21" s="8" t="s">
        <v>84</v>
      </c>
      <c r="D21" s="8" t="s">
        <v>41</v>
      </c>
      <c r="E21" s="8" t="s">
        <v>103</v>
      </c>
      <c r="F21" s="45" t="s">
        <v>110</v>
      </c>
      <c r="G21" s="21" t="s">
        <v>111</v>
      </c>
      <c r="H21" s="21" t="s">
        <v>5</v>
      </c>
      <c r="I21" s="94">
        <v>14435.6</v>
      </c>
      <c r="J21" s="94"/>
      <c r="K21" s="94"/>
      <c r="L21" s="94"/>
      <c r="M21" s="94">
        <v>14435.61</v>
      </c>
      <c r="N21" s="94">
        <v>6000</v>
      </c>
      <c r="O21" s="94">
        <v>7535.6</v>
      </c>
      <c r="P21" s="94">
        <v>900</v>
      </c>
      <c r="Q21" s="94">
        <v>14435.6</v>
      </c>
      <c r="R21" s="94"/>
      <c r="S21" s="94"/>
      <c r="T21" s="94"/>
    </row>
    <row r="22" spans="1:20" ht="101.25" customHeight="1">
      <c r="A22" s="21">
        <v>19</v>
      </c>
      <c r="B22" s="8" t="s">
        <v>17</v>
      </c>
      <c r="C22" s="8" t="s">
        <v>84</v>
      </c>
      <c r="D22" s="8" t="s">
        <v>41</v>
      </c>
      <c r="E22" s="8" t="s">
        <v>103</v>
      </c>
      <c r="F22" s="45" t="s">
        <v>112</v>
      </c>
      <c r="G22" s="21" t="s">
        <v>208</v>
      </c>
      <c r="H22" s="21" t="s">
        <v>5</v>
      </c>
      <c r="I22" s="94">
        <v>42800</v>
      </c>
      <c r="J22" s="94"/>
      <c r="K22" s="94"/>
      <c r="L22" s="94"/>
      <c r="M22" s="94">
        <v>42800</v>
      </c>
      <c r="N22" s="94">
        <v>27000</v>
      </c>
      <c r="O22" s="94">
        <v>15000</v>
      </c>
      <c r="P22" s="94">
        <v>800</v>
      </c>
      <c r="Q22" s="94">
        <v>42800</v>
      </c>
      <c r="R22" s="94"/>
      <c r="S22" s="94"/>
      <c r="T22" s="94"/>
    </row>
    <row r="23" spans="1:20" ht="166.5" customHeight="1">
      <c r="A23" s="21">
        <v>20</v>
      </c>
      <c r="B23" s="8" t="s">
        <v>17</v>
      </c>
      <c r="C23" s="8" t="s">
        <v>84</v>
      </c>
      <c r="D23" s="8" t="s">
        <v>41</v>
      </c>
      <c r="E23" s="8" t="s">
        <v>103</v>
      </c>
      <c r="F23" s="45" t="s">
        <v>113</v>
      </c>
      <c r="G23" s="21" t="s">
        <v>210</v>
      </c>
      <c r="H23" s="21" t="s">
        <v>5</v>
      </c>
      <c r="I23" s="94">
        <v>22867.200000000001</v>
      </c>
      <c r="J23" s="94"/>
      <c r="K23" s="94"/>
      <c r="L23" s="94"/>
      <c r="M23" s="94">
        <v>22867.200000000001</v>
      </c>
      <c r="N23" s="94">
        <v>15880</v>
      </c>
      <c r="O23" s="94">
        <v>6193.2</v>
      </c>
      <c r="P23" s="94">
        <v>794</v>
      </c>
      <c r="Q23" s="94">
        <v>22867.200000000001</v>
      </c>
      <c r="R23" s="94"/>
      <c r="S23" s="94"/>
      <c r="T23" s="94"/>
    </row>
    <row r="24" spans="1:20" ht="115.5" customHeight="1">
      <c r="A24" s="21">
        <v>21</v>
      </c>
      <c r="B24" s="8" t="s">
        <v>17</v>
      </c>
      <c r="C24" s="8" t="s">
        <v>84</v>
      </c>
      <c r="D24" s="8" t="s">
        <v>41</v>
      </c>
      <c r="E24" s="8" t="s">
        <v>103</v>
      </c>
      <c r="F24" s="45" t="s">
        <v>114</v>
      </c>
      <c r="G24" s="21" t="s">
        <v>115</v>
      </c>
      <c r="H24" s="21" t="s">
        <v>5</v>
      </c>
      <c r="I24" s="94">
        <v>7233.333333333333</v>
      </c>
      <c r="J24" s="94"/>
      <c r="K24" s="94"/>
      <c r="L24" s="94"/>
      <c r="M24" s="94">
        <v>7233.333333333333</v>
      </c>
      <c r="N24" s="94">
        <v>3166.6666666666665</v>
      </c>
      <c r="O24" s="94">
        <v>3166.6666666666665</v>
      </c>
      <c r="P24" s="94">
        <v>900</v>
      </c>
      <c r="Q24" s="94">
        <v>7233.333333333333</v>
      </c>
      <c r="R24" s="94"/>
      <c r="S24" s="94"/>
      <c r="T24" s="94"/>
    </row>
    <row r="25" spans="1:20" ht="163.5" customHeight="1">
      <c r="A25" s="21">
        <v>22</v>
      </c>
      <c r="B25" s="8" t="s">
        <v>17</v>
      </c>
      <c r="C25" s="8" t="s">
        <v>84</v>
      </c>
      <c r="D25" s="8" t="s">
        <v>41</v>
      </c>
      <c r="E25" s="8" t="s">
        <v>103</v>
      </c>
      <c r="F25" s="45" t="s">
        <v>116</v>
      </c>
      <c r="G25" s="21" t="s">
        <v>117</v>
      </c>
      <c r="H25" s="21" t="s">
        <v>5</v>
      </c>
      <c r="I25" s="94">
        <v>30734</v>
      </c>
      <c r="J25" s="94"/>
      <c r="K25" s="94"/>
      <c r="L25" s="94"/>
      <c r="M25" s="94">
        <v>30734</v>
      </c>
      <c r="N25" s="94">
        <v>44</v>
      </c>
      <c r="O25" s="94">
        <v>15345</v>
      </c>
      <c r="P25" s="94">
        <v>15345</v>
      </c>
      <c r="Q25" s="94">
        <v>30734</v>
      </c>
      <c r="R25" s="94"/>
      <c r="S25" s="94"/>
      <c r="T25" s="94"/>
    </row>
    <row r="26" spans="1:20" ht="99" customHeight="1">
      <c r="A26" s="21">
        <v>23</v>
      </c>
      <c r="B26" s="8" t="s">
        <v>17</v>
      </c>
      <c r="C26" s="8" t="s">
        <v>84</v>
      </c>
      <c r="D26" s="8" t="s">
        <v>41</v>
      </c>
      <c r="E26" s="8" t="s">
        <v>103</v>
      </c>
      <c r="F26" s="45" t="s">
        <v>118</v>
      </c>
      <c r="G26" s="21" t="s">
        <v>206</v>
      </c>
      <c r="H26" s="21" t="s">
        <v>83</v>
      </c>
      <c r="I26" s="94">
        <v>163447.5</v>
      </c>
      <c r="J26" s="94"/>
      <c r="K26" s="94"/>
      <c r="L26" s="94"/>
      <c r="M26" s="94">
        <v>163447.5</v>
      </c>
      <c r="N26" s="94">
        <v>1854.8</v>
      </c>
      <c r="O26" s="94">
        <v>1854.8</v>
      </c>
      <c r="P26" s="94">
        <v>1854.7</v>
      </c>
      <c r="Q26" s="94">
        <v>5564.3</v>
      </c>
      <c r="R26" s="94">
        <v>157883.20000000001</v>
      </c>
      <c r="S26" s="94"/>
      <c r="T26" s="94"/>
    </row>
    <row r="27" spans="1:20" ht="91.5" customHeight="1">
      <c r="A27" s="21">
        <v>24</v>
      </c>
      <c r="B27" s="8" t="s">
        <v>17</v>
      </c>
      <c r="C27" s="8" t="s">
        <v>84</v>
      </c>
      <c r="D27" s="8" t="s">
        <v>41</v>
      </c>
      <c r="E27" s="8" t="s">
        <v>119</v>
      </c>
      <c r="F27" s="45" t="s">
        <v>120</v>
      </c>
      <c r="G27" s="21" t="s">
        <v>121</v>
      </c>
      <c r="H27" s="21" t="s">
        <v>106</v>
      </c>
      <c r="I27" s="94">
        <v>46954.3</v>
      </c>
      <c r="J27" s="94"/>
      <c r="K27" s="94"/>
      <c r="L27" s="94"/>
      <c r="M27" s="94">
        <v>46954.3</v>
      </c>
      <c r="N27" s="94">
        <v>45489.7</v>
      </c>
      <c r="O27" s="94">
        <v>1464.6</v>
      </c>
      <c r="P27" s="94"/>
      <c r="Q27" s="94">
        <v>46954.3</v>
      </c>
      <c r="R27" s="94"/>
      <c r="S27" s="94"/>
      <c r="T27" s="94"/>
    </row>
    <row r="28" spans="1:20" ht="61.5" customHeight="1">
      <c r="A28" s="21">
        <v>25</v>
      </c>
      <c r="B28" s="8" t="s">
        <v>17</v>
      </c>
      <c r="C28" s="8" t="s">
        <v>84</v>
      </c>
      <c r="D28" s="8" t="s">
        <v>41</v>
      </c>
      <c r="E28" s="8" t="s">
        <v>119</v>
      </c>
      <c r="F28" s="45" t="s">
        <v>122</v>
      </c>
      <c r="G28" s="21" t="s">
        <v>123</v>
      </c>
      <c r="H28" s="21" t="s">
        <v>92</v>
      </c>
      <c r="I28" s="94">
        <v>142988.5</v>
      </c>
      <c r="J28" s="94"/>
      <c r="K28" s="94"/>
      <c r="L28" s="94"/>
      <c r="M28" s="94">
        <v>142988.5</v>
      </c>
      <c r="N28" s="94">
        <v>77246.8</v>
      </c>
      <c r="O28" s="94">
        <v>32698.7</v>
      </c>
      <c r="P28" s="94">
        <v>32698.7</v>
      </c>
      <c r="Q28" s="94">
        <v>142644.20000000001</v>
      </c>
      <c r="R28" s="94">
        <v>344.3</v>
      </c>
      <c r="S28" s="94"/>
      <c r="T28" s="94"/>
    </row>
    <row r="29" spans="1:20" ht="89.25" customHeight="1">
      <c r="A29" s="21">
        <v>26</v>
      </c>
      <c r="B29" s="8" t="s">
        <v>17</v>
      </c>
      <c r="C29" s="8" t="s">
        <v>84</v>
      </c>
      <c r="D29" s="8" t="s">
        <v>41</v>
      </c>
      <c r="E29" s="8" t="s">
        <v>119</v>
      </c>
      <c r="F29" s="45" t="s">
        <v>124</v>
      </c>
      <c r="G29" s="21" t="s">
        <v>211</v>
      </c>
      <c r="H29" s="21" t="s">
        <v>5</v>
      </c>
      <c r="I29" s="94">
        <v>43000</v>
      </c>
      <c r="J29" s="94"/>
      <c r="K29" s="94"/>
      <c r="L29" s="94"/>
      <c r="M29" s="94">
        <v>43000</v>
      </c>
      <c r="N29" s="94">
        <v>28000</v>
      </c>
      <c r="O29" s="94">
        <v>13500</v>
      </c>
      <c r="P29" s="94">
        <v>1500</v>
      </c>
      <c r="Q29" s="94">
        <v>43000</v>
      </c>
      <c r="R29" s="94"/>
      <c r="S29" s="94"/>
      <c r="T29" s="94"/>
    </row>
    <row r="30" spans="1:20" ht="106.5" customHeight="1">
      <c r="A30" s="21">
        <v>27</v>
      </c>
      <c r="B30" s="8" t="s">
        <v>17</v>
      </c>
      <c r="C30" s="8" t="s">
        <v>84</v>
      </c>
      <c r="D30" s="8" t="s">
        <v>41</v>
      </c>
      <c r="E30" s="8" t="s">
        <v>119</v>
      </c>
      <c r="F30" s="45" t="s">
        <v>125</v>
      </c>
      <c r="G30" s="21" t="s">
        <v>126</v>
      </c>
      <c r="H30" s="21" t="s">
        <v>5</v>
      </c>
      <c r="I30" s="94">
        <v>26416.54</v>
      </c>
      <c r="J30" s="94"/>
      <c r="K30" s="94"/>
      <c r="L30" s="94"/>
      <c r="M30" s="94">
        <v>26416.54</v>
      </c>
      <c r="N30" s="94">
        <v>12320</v>
      </c>
      <c r="O30" s="94">
        <v>12320</v>
      </c>
      <c r="P30" s="94">
        <v>1776.54</v>
      </c>
      <c r="Q30" s="94">
        <v>26416.54</v>
      </c>
      <c r="R30" s="94"/>
      <c r="S30" s="94"/>
      <c r="T30" s="94"/>
    </row>
    <row r="31" spans="1:20" ht="78.75">
      <c r="A31" s="21">
        <v>28</v>
      </c>
      <c r="B31" s="8" t="s">
        <v>17</v>
      </c>
      <c r="C31" s="8" t="s">
        <v>84</v>
      </c>
      <c r="D31" s="8" t="s">
        <v>41</v>
      </c>
      <c r="E31" s="8" t="s">
        <v>119</v>
      </c>
      <c r="F31" s="45" t="s">
        <v>127</v>
      </c>
      <c r="G31" s="21" t="s">
        <v>202</v>
      </c>
      <c r="H31" s="21" t="s">
        <v>92</v>
      </c>
      <c r="I31" s="94">
        <v>42222.600000000006</v>
      </c>
      <c r="J31" s="94"/>
      <c r="K31" s="94"/>
      <c r="L31" s="94"/>
      <c r="M31" s="94">
        <v>42222.600000000006</v>
      </c>
      <c r="N31" s="94">
        <v>700</v>
      </c>
      <c r="O31" s="94">
        <v>38657.300000000003</v>
      </c>
      <c r="P31" s="94">
        <v>1065.3</v>
      </c>
      <c r="Q31" s="94">
        <v>40422.600000000006</v>
      </c>
      <c r="R31" s="94">
        <v>1800</v>
      </c>
      <c r="S31" s="94"/>
      <c r="T31" s="94"/>
    </row>
    <row r="32" spans="1:20" ht="94.5">
      <c r="A32" s="21">
        <v>29</v>
      </c>
      <c r="B32" s="8" t="s">
        <v>17</v>
      </c>
      <c r="C32" s="8" t="s">
        <v>84</v>
      </c>
      <c r="D32" s="8" t="s">
        <v>41</v>
      </c>
      <c r="E32" s="8" t="s">
        <v>128</v>
      </c>
      <c r="F32" s="45" t="s">
        <v>129</v>
      </c>
      <c r="G32" s="21" t="s">
        <v>207</v>
      </c>
      <c r="H32" s="21" t="s">
        <v>92</v>
      </c>
      <c r="I32" s="94">
        <v>221173</v>
      </c>
      <c r="J32" s="94"/>
      <c r="K32" s="94"/>
      <c r="L32" s="94"/>
      <c r="M32" s="94">
        <v>221173</v>
      </c>
      <c r="N32" s="94">
        <v>45485.8</v>
      </c>
      <c r="O32" s="94">
        <v>109945.5</v>
      </c>
      <c r="P32" s="94">
        <v>65397.5</v>
      </c>
      <c r="Q32" s="94">
        <v>220828.79999999999</v>
      </c>
      <c r="R32" s="94">
        <v>344.2</v>
      </c>
      <c r="S32" s="94"/>
      <c r="T32" s="94"/>
    </row>
    <row r="33" spans="1:22" ht="94.5">
      <c r="A33" s="21">
        <v>30</v>
      </c>
      <c r="B33" s="8" t="s">
        <v>17</v>
      </c>
      <c r="C33" s="8" t="s">
        <v>84</v>
      </c>
      <c r="D33" s="8" t="s">
        <v>41</v>
      </c>
      <c r="E33" s="8" t="s">
        <v>128</v>
      </c>
      <c r="F33" s="45" t="s">
        <v>130</v>
      </c>
      <c r="G33" s="21" t="s">
        <v>208</v>
      </c>
      <c r="H33" s="21" t="s">
        <v>5</v>
      </c>
      <c r="I33" s="94">
        <v>42800</v>
      </c>
      <c r="J33" s="94"/>
      <c r="K33" s="94"/>
      <c r="L33" s="94"/>
      <c r="M33" s="94">
        <v>42800</v>
      </c>
      <c r="N33" s="94">
        <v>27000</v>
      </c>
      <c r="O33" s="94">
        <v>15000</v>
      </c>
      <c r="P33" s="94">
        <v>800</v>
      </c>
      <c r="Q33" s="94">
        <v>42800</v>
      </c>
      <c r="R33" s="94"/>
      <c r="S33" s="94"/>
      <c r="T33" s="94"/>
    </row>
    <row r="34" spans="1:22" ht="63">
      <c r="A34" s="21">
        <v>31</v>
      </c>
      <c r="B34" s="8" t="s">
        <v>17</v>
      </c>
      <c r="C34" s="8" t="s">
        <v>84</v>
      </c>
      <c r="D34" s="8" t="s">
        <v>41</v>
      </c>
      <c r="E34" s="8" t="s">
        <v>128</v>
      </c>
      <c r="F34" s="45" t="s">
        <v>131</v>
      </c>
      <c r="G34" s="21" t="s">
        <v>132</v>
      </c>
      <c r="H34" s="21">
        <v>2013</v>
      </c>
      <c r="I34" s="94">
        <v>700</v>
      </c>
      <c r="J34" s="94"/>
      <c r="K34" s="94"/>
      <c r="L34" s="94"/>
      <c r="M34" s="94">
        <v>700</v>
      </c>
      <c r="N34" s="94">
        <v>700</v>
      </c>
      <c r="O34" s="94"/>
      <c r="P34" s="94"/>
      <c r="Q34" s="94">
        <v>700</v>
      </c>
      <c r="R34" s="94"/>
      <c r="S34" s="94"/>
      <c r="T34" s="94"/>
    </row>
    <row r="35" spans="1:22" ht="94.5">
      <c r="A35" s="21">
        <v>32</v>
      </c>
      <c r="B35" s="8" t="s">
        <v>17</v>
      </c>
      <c r="C35" s="8" t="s">
        <v>84</v>
      </c>
      <c r="D35" s="8" t="s">
        <v>41</v>
      </c>
      <c r="E35" s="8" t="s">
        <v>133</v>
      </c>
      <c r="F35" s="45" t="s">
        <v>134</v>
      </c>
      <c r="G35" s="21" t="s">
        <v>209</v>
      </c>
      <c r="H35" s="21" t="s">
        <v>83</v>
      </c>
      <c r="I35" s="94">
        <v>106300</v>
      </c>
      <c r="J35" s="94"/>
      <c r="K35" s="94"/>
      <c r="L35" s="94"/>
      <c r="M35" s="94">
        <v>106300</v>
      </c>
      <c r="N35" s="94"/>
      <c r="O35" s="94"/>
      <c r="P35" s="94">
        <v>6300</v>
      </c>
      <c r="Q35" s="94">
        <v>6300</v>
      </c>
      <c r="R35" s="94">
        <v>100000</v>
      </c>
      <c r="S35" s="94"/>
      <c r="T35" s="94"/>
    </row>
    <row r="36" spans="1:22" ht="48.75" customHeight="1">
      <c r="A36" s="21">
        <v>33</v>
      </c>
      <c r="B36" s="8" t="s">
        <v>17</v>
      </c>
      <c r="C36" s="8" t="s">
        <v>84</v>
      </c>
      <c r="D36" s="8" t="s">
        <v>41</v>
      </c>
      <c r="E36" s="8" t="s">
        <v>133</v>
      </c>
      <c r="F36" s="45" t="s">
        <v>135</v>
      </c>
      <c r="G36" s="21" t="s">
        <v>136</v>
      </c>
      <c r="H36" s="21" t="s">
        <v>9</v>
      </c>
      <c r="I36" s="94">
        <v>5950.7</v>
      </c>
      <c r="J36" s="94"/>
      <c r="K36" s="94"/>
      <c r="L36" s="94"/>
      <c r="M36" s="94">
        <v>5950.7</v>
      </c>
      <c r="N36" s="94">
        <v>2975.3</v>
      </c>
      <c r="O36" s="94">
        <v>2975.4</v>
      </c>
      <c r="P36" s="94"/>
      <c r="Q36" s="94">
        <v>5950.7</v>
      </c>
      <c r="R36" s="94"/>
      <c r="S36" s="94"/>
      <c r="T36" s="94"/>
    </row>
    <row r="37" spans="1:22" ht="99.75" customHeight="1">
      <c r="A37" s="21">
        <v>34</v>
      </c>
      <c r="B37" s="8" t="s">
        <v>17</v>
      </c>
      <c r="C37" s="8" t="s">
        <v>84</v>
      </c>
      <c r="D37" s="8" t="s">
        <v>41</v>
      </c>
      <c r="E37" s="8" t="s">
        <v>137</v>
      </c>
      <c r="F37" s="45" t="s">
        <v>138</v>
      </c>
      <c r="G37" s="21" t="s">
        <v>139</v>
      </c>
      <c r="H37" s="21" t="s">
        <v>9</v>
      </c>
      <c r="I37" s="94">
        <v>14983.3</v>
      </c>
      <c r="J37" s="94"/>
      <c r="K37" s="94"/>
      <c r="L37" s="94"/>
      <c r="M37" s="94">
        <v>14983.3</v>
      </c>
      <c r="N37" s="94">
        <v>7491.7</v>
      </c>
      <c r="O37" s="94">
        <v>7491.6</v>
      </c>
      <c r="P37" s="94"/>
      <c r="Q37" s="94">
        <v>14983.3</v>
      </c>
      <c r="R37" s="94"/>
      <c r="S37" s="94"/>
      <c r="T37" s="94"/>
    </row>
    <row r="38" spans="1:22" ht="84" customHeight="1">
      <c r="A38" s="21">
        <v>35</v>
      </c>
      <c r="B38" s="8" t="s">
        <v>17</v>
      </c>
      <c r="C38" s="8" t="s">
        <v>84</v>
      </c>
      <c r="D38" s="8" t="s">
        <v>41</v>
      </c>
      <c r="E38" s="8" t="s">
        <v>140</v>
      </c>
      <c r="F38" s="45" t="s">
        <v>141</v>
      </c>
      <c r="G38" s="21" t="s">
        <v>142</v>
      </c>
      <c r="H38" s="21">
        <v>2013</v>
      </c>
      <c r="I38" s="94">
        <v>35000</v>
      </c>
      <c r="J38" s="94"/>
      <c r="K38" s="94"/>
      <c r="L38" s="94"/>
      <c r="M38" s="94">
        <v>35000</v>
      </c>
      <c r="N38" s="94">
        <v>35000</v>
      </c>
      <c r="O38" s="94"/>
      <c r="P38" s="94"/>
      <c r="Q38" s="94">
        <v>35000</v>
      </c>
      <c r="R38" s="94"/>
      <c r="S38" s="94"/>
      <c r="T38" s="94"/>
    </row>
    <row r="39" spans="1:22" ht="51" customHeight="1">
      <c r="A39" s="21">
        <v>36</v>
      </c>
      <c r="B39" s="8" t="s">
        <v>17</v>
      </c>
      <c r="C39" s="8" t="s">
        <v>84</v>
      </c>
      <c r="D39" s="8" t="s">
        <v>41</v>
      </c>
      <c r="E39" s="8" t="s">
        <v>143</v>
      </c>
      <c r="F39" s="45" t="s">
        <v>144</v>
      </c>
      <c r="G39" s="21" t="s">
        <v>145</v>
      </c>
      <c r="H39" s="21">
        <v>2013</v>
      </c>
      <c r="I39" s="94">
        <v>7477.5</v>
      </c>
      <c r="J39" s="94"/>
      <c r="K39" s="94"/>
      <c r="L39" s="94"/>
      <c r="M39" s="94">
        <v>7477.5</v>
      </c>
      <c r="N39" s="94">
        <v>7477.5</v>
      </c>
      <c r="O39" s="94"/>
      <c r="P39" s="94"/>
      <c r="Q39" s="94">
        <v>7477.5</v>
      </c>
      <c r="R39" s="94"/>
      <c r="S39" s="94"/>
      <c r="T39" s="94"/>
    </row>
    <row r="40" spans="1:22" ht="70.5" customHeight="1">
      <c r="A40" s="21">
        <v>37</v>
      </c>
      <c r="B40" s="8" t="s">
        <v>17</v>
      </c>
      <c r="C40" s="8" t="s">
        <v>84</v>
      </c>
      <c r="D40" s="8" t="s">
        <v>41</v>
      </c>
      <c r="E40" s="8" t="s">
        <v>143</v>
      </c>
      <c r="F40" s="45" t="s">
        <v>146</v>
      </c>
      <c r="G40" s="21" t="s">
        <v>147</v>
      </c>
      <c r="H40" s="21" t="s">
        <v>5</v>
      </c>
      <c r="I40" s="94">
        <v>22700</v>
      </c>
      <c r="J40" s="94"/>
      <c r="K40" s="94"/>
      <c r="L40" s="94"/>
      <c r="M40" s="94">
        <v>22700</v>
      </c>
      <c r="N40" s="94">
        <v>700</v>
      </c>
      <c r="O40" s="94">
        <v>8000</v>
      </c>
      <c r="P40" s="94">
        <v>13000</v>
      </c>
      <c r="Q40" s="94">
        <v>21700</v>
      </c>
      <c r="R40" s="94">
        <v>1000</v>
      </c>
      <c r="S40" s="94"/>
      <c r="T40" s="94"/>
    </row>
    <row r="41" spans="1:22" ht="102" customHeight="1">
      <c r="A41" s="21">
        <v>38</v>
      </c>
      <c r="B41" s="8" t="s">
        <v>17</v>
      </c>
      <c r="C41" s="8" t="s">
        <v>84</v>
      </c>
      <c r="D41" s="8" t="s">
        <v>41</v>
      </c>
      <c r="E41" s="8" t="s">
        <v>148</v>
      </c>
      <c r="F41" s="45" t="s">
        <v>149</v>
      </c>
      <c r="G41" s="21" t="s">
        <v>150</v>
      </c>
      <c r="H41" s="21" t="s">
        <v>5</v>
      </c>
      <c r="I41" s="94">
        <v>24000</v>
      </c>
      <c r="J41" s="94"/>
      <c r="K41" s="94"/>
      <c r="L41" s="94"/>
      <c r="M41" s="94">
        <v>24000</v>
      </c>
      <c r="N41" s="94">
        <v>18000</v>
      </c>
      <c r="O41" s="94">
        <v>3500</v>
      </c>
      <c r="P41" s="94">
        <v>2500</v>
      </c>
      <c r="Q41" s="94">
        <v>24000</v>
      </c>
      <c r="R41" s="94"/>
      <c r="S41" s="94"/>
      <c r="T41" s="94"/>
    </row>
    <row r="42" spans="1:22" ht="94.5">
      <c r="A42" s="21">
        <v>39</v>
      </c>
      <c r="B42" s="8" t="s">
        <v>17</v>
      </c>
      <c r="C42" s="8"/>
      <c r="D42" s="8" t="s">
        <v>194</v>
      </c>
      <c r="E42" s="8" t="s">
        <v>193</v>
      </c>
      <c r="F42" s="96" t="s">
        <v>192</v>
      </c>
      <c r="G42" s="69"/>
      <c r="H42" s="48" t="s">
        <v>191</v>
      </c>
      <c r="I42" s="97">
        <v>30795.7</v>
      </c>
      <c r="J42" s="98"/>
      <c r="K42" s="97">
        <v>26176.3</v>
      </c>
      <c r="L42" s="97">
        <v>1539.8</v>
      </c>
      <c r="M42" s="97">
        <v>3079.6</v>
      </c>
      <c r="N42" s="98"/>
      <c r="O42" s="98"/>
      <c r="P42" s="98"/>
      <c r="Q42" s="98"/>
      <c r="R42" s="98">
        <v>30795.7</v>
      </c>
      <c r="S42" s="98"/>
      <c r="T42" s="94"/>
    </row>
    <row r="43" spans="1:22">
      <c r="A43" s="110" t="s">
        <v>214</v>
      </c>
      <c r="B43" s="111"/>
      <c r="C43" s="111"/>
      <c r="D43" s="111"/>
      <c r="E43" s="111"/>
      <c r="F43" s="111"/>
      <c r="G43" s="112"/>
      <c r="H43" s="92"/>
      <c r="I43" s="99">
        <f>ROUND(SUM(I4:I42),1)</f>
        <v>4817509.2</v>
      </c>
      <c r="J43" s="99">
        <f t="shared" ref="J43:T43" si="0">ROUND(SUM(J4:J42),1)</f>
        <v>0</v>
      </c>
      <c r="K43" s="99">
        <f t="shared" si="0"/>
        <v>1072179</v>
      </c>
      <c r="L43" s="99">
        <f t="shared" si="0"/>
        <v>307007.59999999998</v>
      </c>
      <c r="M43" s="99">
        <f t="shared" si="0"/>
        <v>3438322.6</v>
      </c>
      <c r="N43" s="99">
        <f t="shared" si="0"/>
        <v>901358.1</v>
      </c>
      <c r="O43" s="99">
        <f t="shared" si="0"/>
        <v>531541.80000000005</v>
      </c>
      <c r="P43" s="99">
        <f t="shared" si="0"/>
        <v>715477.5</v>
      </c>
      <c r="Q43" s="99">
        <f t="shared" si="0"/>
        <v>2148777.4</v>
      </c>
      <c r="R43" s="99">
        <f t="shared" si="0"/>
        <v>1992893.6</v>
      </c>
      <c r="S43" s="99">
        <f t="shared" si="0"/>
        <v>334169.09999999998</v>
      </c>
      <c r="T43" s="99">
        <f t="shared" si="0"/>
        <v>341669.1</v>
      </c>
    </row>
    <row r="44" spans="1:22">
      <c r="V44" s="20"/>
    </row>
    <row r="46" spans="1:22">
      <c r="I46" s="20"/>
      <c r="T46" s="20"/>
    </row>
    <row r="48" spans="1:22" ht="18.75">
      <c r="F48" s="43"/>
    </row>
    <row r="49" spans="3:6" ht="18.75">
      <c r="C49" s="39"/>
      <c r="F49" s="43"/>
    </row>
  </sheetData>
  <mergeCells count="13">
    <mergeCell ref="A1:T1"/>
    <mergeCell ref="A43:G4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M2"/>
    <mergeCell ref="N2:T2"/>
  </mergeCells>
  <pageMargins left="0.78740157480314965" right="0.78740157480314965" top="0.98425196850393704" bottom="0.59055118110236227" header="0.31496062992125984" footer="0.31496062992125984"/>
  <pageSetup paperSize="9" scale="56" firstPageNumber="10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260"/>
  <sheetViews>
    <sheetView topLeftCell="A230" zoomScale="90" zoomScaleNormal="90" workbookViewId="0">
      <selection activeCell="A2" sqref="A2:H258"/>
    </sheetView>
  </sheetViews>
  <sheetFormatPr defaultRowHeight="15.75"/>
  <cols>
    <col min="1" max="1" width="21.625" customWidth="1"/>
    <col min="2" max="2" width="17.375" style="34" customWidth="1"/>
    <col min="3" max="3" width="25.25" customWidth="1"/>
    <col min="4" max="4" width="7.375" customWidth="1"/>
    <col min="5" max="5" width="11.25" customWidth="1"/>
    <col min="6" max="6" width="12.875" customWidth="1"/>
    <col min="7" max="7" width="10.25" customWidth="1"/>
    <col min="8" max="8" width="10.125" customWidth="1"/>
    <col min="9" max="9" width="12.375" bestFit="1" customWidth="1"/>
  </cols>
  <sheetData>
    <row r="1" spans="1:8" ht="67.5" customHeight="1">
      <c r="A1" s="109" t="s">
        <v>212</v>
      </c>
      <c r="B1" s="109"/>
      <c r="C1" s="109"/>
      <c r="D1" s="109"/>
      <c r="E1" s="109"/>
      <c r="F1" s="109"/>
      <c r="G1" s="109"/>
      <c r="H1" s="109"/>
    </row>
    <row r="2" spans="1:8" ht="63">
      <c r="A2" s="5" t="s">
        <v>52</v>
      </c>
      <c r="B2" s="23" t="s">
        <v>53</v>
      </c>
      <c r="C2" s="5" t="s">
        <v>54</v>
      </c>
      <c r="D2" s="5" t="s">
        <v>55</v>
      </c>
      <c r="E2" s="5" t="s">
        <v>185</v>
      </c>
      <c r="F2" s="5" t="s">
        <v>58</v>
      </c>
      <c r="G2" s="5" t="s">
        <v>60</v>
      </c>
      <c r="H2" s="5" t="s">
        <v>61</v>
      </c>
    </row>
    <row r="3" spans="1:8" ht="15.75" customHeight="1">
      <c r="A3" s="116" t="s">
        <v>67</v>
      </c>
      <c r="B3" s="30" t="s">
        <v>81</v>
      </c>
      <c r="C3" s="13" t="s">
        <v>63</v>
      </c>
      <c r="D3" s="13">
        <v>0.15</v>
      </c>
      <c r="E3" s="13">
        <v>8.3999999999999995E-3</v>
      </c>
      <c r="F3" s="13">
        <v>1.2599999999999998E-3</v>
      </c>
      <c r="G3" s="13">
        <v>1.31</v>
      </c>
      <c r="H3" s="13">
        <v>1.4894384391151647E-4</v>
      </c>
    </row>
    <row r="4" spans="1:8">
      <c r="A4" s="117"/>
      <c r="B4" s="30"/>
      <c r="C4" s="13" t="s">
        <v>151</v>
      </c>
      <c r="D4" s="13">
        <v>1</v>
      </c>
      <c r="E4" s="13">
        <v>5.4000000000000001E-4</v>
      </c>
      <c r="F4" s="13">
        <v>5.4000000000000001E-4</v>
      </c>
      <c r="G4" s="13">
        <v>1.31</v>
      </c>
      <c r="H4" s="24">
        <v>6.3833075962078502E-5</v>
      </c>
    </row>
    <row r="5" spans="1:8" ht="16.5" thickBot="1">
      <c r="A5" s="118"/>
      <c r="B5" s="30"/>
      <c r="C5" s="14" t="s">
        <v>64</v>
      </c>
      <c r="D5" s="14">
        <v>90</v>
      </c>
      <c r="E5" s="14">
        <v>8.3999999999999995E-5</v>
      </c>
      <c r="F5" s="14">
        <v>7.5599999999999999E-3</v>
      </c>
      <c r="G5" s="14">
        <v>1.31</v>
      </c>
      <c r="H5" s="14">
        <v>8.9366306346909895E-4</v>
      </c>
    </row>
    <row r="6" spans="1:8" s="69" customFormat="1" ht="16.5" thickBot="1">
      <c r="A6" s="74" t="s">
        <v>152</v>
      </c>
      <c r="B6" s="66"/>
      <c r="C6" s="66"/>
      <c r="D6" s="66"/>
      <c r="E6" s="66"/>
      <c r="F6" s="66"/>
      <c r="G6" s="67"/>
      <c r="H6" s="68">
        <v>1.106439983342694E-3</v>
      </c>
    </row>
    <row r="7" spans="1:8">
      <c r="A7" s="15"/>
      <c r="B7" s="30" t="s">
        <v>81</v>
      </c>
      <c r="C7" s="25" t="s">
        <v>63</v>
      </c>
      <c r="D7" s="25">
        <v>0.15</v>
      </c>
      <c r="E7" s="25">
        <v>7.5059999999999967</v>
      </c>
      <c r="F7" s="25">
        <v>1.1258999999999995</v>
      </c>
      <c r="G7" s="25">
        <v>1.31</v>
      </c>
      <c r="H7" s="25">
        <v>0.1330919633809336</v>
      </c>
    </row>
    <row r="8" spans="1:8" ht="16.5" thickBot="1">
      <c r="A8" s="75"/>
      <c r="B8" s="30"/>
      <c r="C8" s="14" t="s">
        <v>153</v>
      </c>
      <c r="D8" s="14">
        <v>90</v>
      </c>
      <c r="E8" s="14">
        <v>0.38200000000000001</v>
      </c>
      <c r="F8" s="14">
        <v>34.380000000000003</v>
      </c>
      <c r="G8" s="14">
        <v>1.31</v>
      </c>
      <c r="H8" s="14">
        <v>4.0640391695856648</v>
      </c>
    </row>
    <row r="9" spans="1:8" ht="16.5" thickBot="1">
      <c r="A9" s="76" t="s">
        <v>152</v>
      </c>
      <c r="B9" s="60"/>
      <c r="C9" s="60"/>
      <c r="D9" s="60"/>
      <c r="E9" s="60"/>
      <c r="F9" s="60"/>
      <c r="G9" s="61"/>
      <c r="H9" s="59">
        <v>4.1971311329665983</v>
      </c>
    </row>
    <row r="10" spans="1:8">
      <c r="A10" s="15"/>
      <c r="B10" s="30" t="s">
        <v>81</v>
      </c>
      <c r="C10" s="25" t="s">
        <v>154</v>
      </c>
      <c r="D10" s="25">
        <v>550</v>
      </c>
      <c r="E10" s="25">
        <v>9.3519999999999985</v>
      </c>
      <c r="F10" s="25">
        <v>5143.5999999999995</v>
      </c>
      <c r="G10" s="25">
        <v>1.31</v>
      </c>
      <c r="H10" s="25">
        <v>608.02186947879068</v>
      </c>
    </row>
    <row r="11" spans="1:8">
      <c r="A11" s="15"/>
      <c r="B11" s="30"/>
      <c r="C11" s="13" t="s">
        <v>63</v>
      </c>
      <c r="D11" s="13">
        <v>0.15</v>
      </c>
      <c r="E11" s="13">
        <v>75.882999999999996</v>
      </c>
      <c r="F11" s="13">
        <v>11.382449999999999</v>
      </c>
      <c r="G11" s="13">
        <v>1.31</v>
      </c>
      <c r="H11" s="13">
        <v>1.3455125842306672</v>
      </c>
    </row>
    <row r="12" spans="1:8" ht="31.5">
      <c r="A12" s="15"/>
      <c r="B12" s="30"/>
      <c r="C12" s="1" t="s">
        <v>155</v>
      </c>
      <c r="D12" s="13">
        <v>11</v>
      </c>
      <c r="E12" s="13">
        <v>5.54</v>
      </c>
      <c r="F12" s="13">
        <v>60.94</v>
      </c>
      <c r="G12" s="13">
        <v>1.31</v>
      </c>
      <c r="H12" s="13">
        <v>7.2036808317204883</v>
      </c>
    </row>
    <row r="13" spans="1:8">
      <c r="A13" s="15"/>
      <c r="B13" s="30"/>
      <c r="C13" s="13" t="s">
        <v>151</v>
      </c>
      <c r="D13" s="13">
        <v>1</v>
      </c>
      <c r="E13" s="13">
        <v>6.6820000000000004</v>
      </c>
      <c r="F13" s="13">
        <v>6.6820000000000004</v>
      </c>
      <c r="G13" s="13">
        <v>1.31</v>
      </c>
      <c r="H13" s="13">
        <v>0.78987521033075658</v>
      </c>
    </row>
    <row r="14" spans="1:8">
      <c r="A14" s="15"/>
      <c r="B14" s="30"/>
      <c r="C14" s="13" t="s">
        <v>156</v>
      </c>
      <c r="D14" s="13">
        <v>0.05</v>
      </c>
      <c r="E14" s="13">
        <v>3951.886</v>
      </c>
      <c r="F14" s="13">
        <v>197.5943</v>
      </c>
      <c r="G14" s="13">
        <v>1.31</v>
      </c>
      <c r="H14" s="13">
        <v>23.357503632543942</v>
      </c>
    </row>
    <row r="15" spans="1:8">
      <c r="A15" s="77"/>
      <c r="B15" s="62"/>
      <c r="C15" s="26" t="s">
        <v>153</v>
      </c>
      <c r="D15" s="13">
        <v>90</v>
      </c>
      <c r="E15" s="13">
        <v>0.53100000000000003</v>
      </c>
      <c r="F15" s="13">
        <v>47.79</v>
      </c>
      <c r="G15" s="13">
        <v>1.31</v>
      </c>
      <c r="H15" s="13">
        <v>5.6492272226439475</v>
      </c>
    </row>
    <row r="16" spans="1:8" ht="15.75" customHeight="1">
      <c r="A16" s="78"/>
      <c r="B16" s="30"/>
      <c r="C16" s="13" t="s">
        <v>157</v>
      </c>
      <c r="D16" s="13">
        <v>11</v>
      </c>
      <c r="E16" s="13">
        <v>3.7699999999999997E-2</v>
      </c>
      <c r="F16" s="13">
        <v>0.41469999999999996</v>
      </c>
      <c r="G16" s="13">
        <v>1.31</v>
      </c>
      <c r="H16" s="13">
        <v>4.9021438150877693E-2</v>
      </c>
    </row>
    <row r="17" spans="1:8">
      <c r="A17" s="78"/>
      <c r="B17" s="30"/>
      <c r="C17" s="13" t="s">
        <v>158</v>
      </c>
      <c r="D17" s="13">
        <v>0.05</v>
      </c>
      <c r="E17" s="13">
        <v>7903.2510000000002</v>
      </c>
      <c r="F17" s="13">
        <v>395.16255000000001</v>
      </c>
      <c r="G17" s="13">
        <v>1.31</v>
      </c>
      <c r="H17" s="13">
        <v>46.711927910219707</v>
      </c>
    </row>
    <row r="18" spans="1:8" ht="16.5" thickBot="1">
      <c r="A18" s="78"/>
      <c r="B18" s="30"/>
      <c r="C18" s="14" t="s">
        <v>159</v>
      </c>
      <c r="D18" s="14">
        <v>0.05</v>
      </c>
      <c r="E18" s="14">
        <v>438.24700000000007</v>
      </c>
      <c r="F18" s="14">
        <v>21.912350000000004</v>
      </c>
      <c r="G18" s="14">
        <v>1.31</v>
      </c>
      <c r="H18" s="14">
        <v>2.5902457445512055</v>
      </c>
    </row>
    <row r="19" spans="1:8" ht="16.5" thickBot="1">
      <c r="A19" s="74" t="s">
        <v>152</v>
      </c>
      <c r="B19" s="57"/>
      <c r="C19" s="57"/>
      <c r="D19" s="57"/>
      <c r="E19" s="57"/>
      <c r="F19" s="57"/>
      <c r="G19" s="58"/>
      <c r="H19" s="59">
        <v>695.7188640531823</v>
      </c>
    </row>
    <row r="20" spans="1:8">
      <c r="A20" s="15"/>
      <c r="B20" s="30" t="s">
        <v>81</v>
      </c>
      <c r="C20" s="25" t="s">
        <v>160</v>
      </c>
      <c r="D20" s="25">
        <v>0.3</v>
      </c>
      <c r="E20" s="25">
        <v>2.8000000000000011E-2</v>
      </c>
      <c r="F20" s="25">
        <v>8.400000000000003E-3</v>
      </c>
      <c r="G20" s="25">
        <v>1.31</v>
      </c>
      <c r="H20" s="25">
        <v>9.9295895941011033E-4</v>
      </c>
    </row>
    <row r="21" spans="1:8">
      <c r="A21" s="75"/>
      <c r="B21" s="30"/>
      <c r="C21" s="13" t="s">
        <v>63</v>
      </c>
      <c r="D21" s="13">
        <v>0.15</v>
      </c>
      <c r="E21" s="13">
        <v>1.34</v>
      </c>
      <c r="F21" s="13">
        <v>0.20100000000000001</v>
      </c>
      <c r="G21" s="13">
        <v>1.31</v>
      </c>
      <c r="H21" s="13">
        <v>2.3760089385884777E-2</v>
      </c>
    </row>
    <row r="22" spans="1:8" ht="16.5" thickBot="1">
      <c r="A22" s="75"/>
      <c r="B22" s="30"/>
      <c r="C22" s="14" t="s">
        <v>161</v>
      </c>
      <c r="D22" s="14">
        <v>20</v>
      </c>
      <c r="E22" s="14">
        <v>3.3399999999999999E-2</v>
      </c>
      <c r="F22" s="14">
        <v>0.66799999999999993</v>
      </c>
      <c r="G22" s="14">
        <v>1.31</v>
      </c>
      <c r="H22" s="14">
        <v>7.8963879153089694E-2</v>
      </c>
    </row>
    <row r="23" spans="1:8" ht="16.5" thickBot="1">
      <c r="A23" s="76" t="s">
        <v>152</v>
      </c>
      <c r="B23" s="60"/>
      <c r="C23" s="60"/>
      <c r="D23" s="60"/>
      <c r="E23" s="60"/>
      <c r="F23" s="60"/>
      <c r="G23" s="61"/>
      <c r="H23" s="59">
        <v>0.10371692749838458</v>
      </c>
    </row>
    <row r="24" spans="1:8" ht="16.5" thickBot="1">
      <c r="A24" s="15"/>
      <c r="B24" s="30" t="s">
        <v>81</v>
      </c>
      <c r="C24" s="15" t="s">
        <v>162</v>
      </c>
      <c r="D24" s="15">
        <v>0.15</v>
      </c>
      <c r="E24" s="15">
        <v>1.2E-2</v>
      </c>
      <c r="F24" s="15">
        <v>1.8E-3</v>
      </c>
      <c r="G24" s="15">
        <v>3.31</v>
      </c>
      <c r="H24" s="15">
        <v>5.3762717922259493E-4</v>
      </c>
    </row>
    <row r="25" spans="1:8" ht="16.5" thickBot="1">
      <c r="A25" s="76" t="s">
        <v>152</v>
      </c>
      <c r="B25" s="60"/>
      <c r="C25" s="60"/>
      <c r="D25" s="60"/>
      <c r="E25" s="60"/>
      <c r="F25" s="60"/>
      <c r="G25" s="61"/>
      <c r="H25" s="59">
        <v>5.3762717922259493E-4</v>
      </c>
    </row>
    <row r="26" spans="1:8" ht="16.5" thickBot="1">
      <c r="A26" s="15"/>
      <c r="B26" s="30" t="s">
        <v>81</v>
      </c>
      <c r="C26" s="15" t="s">
        <v>153</v>
      </c>
      <c r="D26" s="15">
        <v>90</v>
      </c>
      <c r="E26" s="15">
        <v>0.34799999999999998</v>
      </c>
      <c r="F26" s="15">
        <v>31.319999999999997</v>
      </c>
      <c r="G26" s="15">
        <v>1.31</v>
      </c>
      <c r="H26" s="15">
        <v>3.7023184058005523</v>
      </c>
    </row>
    <row r="27" spans="1:8" ht="16.5" thickBot="1">
      <c r="A27" s="76" t="s">
        <v>152</v>
      </c>
      <c r="B27" s="60"/>
      <c r="C27" s="60"/>
      <c r="D27" s="60"/>
      <c r="E27" s="60"/>
      <c r="F27" s="60"/>
      <c r="G27" s="61"/>
      <c r="H27" s="59">
        <v>3.7023184058005523</v>
      </c>
    </row>
    <row r="28" spans="1:8">
      <c r="A28" s="15"/>
      <c r="B28" s="30" t="s">
        <v>81</v>
      </c>
      <c r="C28" s="25" t="s">
        <v>163</v>
      </c>
      <c r="D28" s="25">
        <v>20</v>
      </c>
      <c r="E28" s="25">
        <v>3.2000000000000001E-2</v>
      </c>
      <c r="F28" s="25">
        <v>0.64</v>
      </c>
      <c r="G28" s="25">
        <v>1.31</v>
      </c>
      <c r="H28" s="25">
        <v>7.5654015955055998E-2</v>
      </c>
    </row>
    <row r="29" spans="1:8">
      <c r="A29" s="15"/>
      <c r="B29" s="30"/>
      <c r="C29" s="13" t="s">
        <v>160</v>
      </c>
      <c r="D29" s="13">
        <v>0.3</v>
      </c>
      <c r="E29" s="13">
        <v>1.68</v>
      </c>
      <c r="F29" s="13">
        <v>0.504</v>
      </c>
      <c r="G29" s="13">
        <v>1.31</v>
      </c>
      <c r="H29" s="13">
        <v>5.9577537564606604E-2</v>
      </c>
    </row>
    <row r="30" spans="1:8">
      <c r="A30" s="15"/>
      <c r="B30" s="30"/>
      <c r="C30" s="13" t="s">
        <v>63</v>
      </c>
      <c r="D30" s="13">
        <v>0.15</v>
      </c>
      <c r="E30" s="13">
        <v>2.9279999999999999</v>
      </c>
      <c r="F30" s="13">
        <v>0.43919999999999998</v>
      </c>
      <c r="G30" s="13">
        <v>1.31</v>
      </c>
      <c r="H30" s="13">
        <v>5.1917568449157174E-2</v>
      </c>
    </row>
    <row r="31" spans="1:8">
      <c r="A31" s="15"/>
      <c r="B31" s="30"/>
      <c r="C31" s="13" t="s">
        <v>161</v>
      </c>
      <c r="D31" s="13">
        <v>20</v>
      </c>
      <c r="E31" s="13">
        <v>5.6000000000000008E-2</v>
      </c>
      <c r="F31" s="13">
        <v>1.1200000000000001</v>
      </c>
      <c r="G31" s="13">
        <v>1.31</v>
      </c>
      <c r="H31" s="13">
        <v>0.13239452792134801</v>
      </c>
    </row>
    <row r="32" spans="1:8">
      <c r="A32" s="15"/>
      <c r="B32" s="30"/>
      <c r="C32" s="13" t="s">
        <v>65</v>
      </c>
      <c r="D32" s="13">
        <v>11</v>
      </c>
      <c r="E32" s="13">
        <v>0.432</v>
      </c>
      <c r="F32" s="13">
        <v>4.7519999999999998</v>
      </c>
      <c r="G32" s="13">
        <v>1.31</v>
      </c>
      <c r="H32" s="13">
        <v>0.56173106846629073</v>
      </c>
    </row>
    <row r="33" spans="1:8">
      <c r="A33" s="15"/>
      <c r="B33" s="30"/>
      <c r="C33" s="13" t="s">
        <v>158</v>
      </c>
      <c r="D33" s="13">
        <v>0.05</v>
      </c>
      <c r="E33" s="13">
        <v>34.603999999999999</v>
      </c>
      <c r="F33" s="13">
        <v>1.7302</v>
      </c>
      <c r="G33" s="13">
        <v>1.31</v>
      </c>
      <c r="H33" s="13">
        <v>0.20452590375849669</v>
      </c>
    </row>
    <row r="34" spans="1:8" ht="16.5" thickBot="1">
      <c r="A34" s="15"/>
      <c r="B34" s="30"/>
      <c r="C34" s="14" t="s">
        <v>159</v>
      </c>
      <c r="D34" s="14">
        <v>0.05</v>
      </c>
      <c r="E34" s="14">
        <v>9.6359999999999992</v>
      </c>
      <c r="F34" s="14">
        <v>0.48180000000000001</v>
      </c>
      <c r="G34" s="14">
        <v>1.31</v>
      </c>
      <c r="H34" s="14">
        <v>5.695328888616559E-2</v>
      </c>
    </row>
    <row r="35" spans="1:8" ht="16.5" thickBot="1">
      <c r="A35" s="76" t="s">
        <v>152</v>
      </c>
      <c r="B35" s="60"/>
      <c r="C35" s="60"/>
      <c r="D35" s="60"/>
      <c r="E35" s="60"/>
      <c r="F35" s="60"/>
      <c r="G35" s="61"/>
      <c r="H35" s="59">
        <v>1.1427539110011209</v>
      </c>
    </row>
    <row r="36" spans="1:8">
      <c r="A36" s="63"/>
      <c r="B36" s="47" t="s">
        <v>180</v>
      </c>
      <c r="C36" s="26" t="s">
        <v>63</v>
      </c>
      <c r="D36" s="13">
        <v>0.15</v>
      </c>
      <c r="E36" s="13">
        <v>40.845999999999997</v>
      </c>
      <c r="F36" s="13">
        <v>6.1268999999999991</v>
      </c>
      <c r="G36" s="13">
        <v>1.31</v>
      </c>
      <c r="H36" s="13">
        <v>0.72425717242973831</v>
      </c>
    </row>
    <row r="37" spans="1:8">
      <c r="A37" s="77"/>
      <c r="B37" s="62"/>
      <c r="C37" s="26" t="s">
        <v>164</v>
      </c>
      <c r="D37" s="13">
        <v>90</v>
      </c>
      <c r="E37" s="13">
        <v>0.14899999999999999</v>
      </c>
      <c r="F37" s="13">
        <v>13.41</v>
      </c>
      <c r="G37" s="13">
        <v>1.31</v>
      </c>
      <c r="H37" s="13">
        <v>1.5851880530582827</v>
      </c>
    </row>
    <row r="38" spans="1:8">
      <c r="A38" s="15"/>
      <c r="B38" s="31"/>
      <c r="C38" s="26" t="s">
        <v>156</v>
      </c>
      <c r="D38" s="13">
        <v>0.05</v>
      </c>
      <c r="E38" s="13">
        <v>10850.531999999999</v>
      </c>
      <c r="F38" s="13">
        <v>542.52660000000003</v>
      </c>
      <c r="G38" s="13">
        <v>1.31</v>
      </c>
      <c r="H38" s="13">
        <v>64.13174383194108</v>
      </c>
    </row>
    <row r="39" spans="1:8">
      <c r="A39" s="15"/>
      <c r="B39" s="31"/>
      <c r="C39" s="26" t="s">
        <v>153</v>
      </c>
      <c r="D39" s="13">
        <v>90</v>
      </c>
      <c r="E39" s="13">
        <v>1.4671000000000001</v>
      </c>
      <c r="F39" s="13">
        <v>132.03900000000002</v>
      </c>
      <c r="G39" s="13">
        <v>1.31</v>
      </c>
      <c r="H39" s="13">
        <v>15.608250957327563</v>
      </c>
    </row>
    <row r="40" spans="1:8" ht="16.5" thickBot="1">
      <c r="A40" s="79"/>
      <c r="B40" s="32"/>
      <c r="C40" s="27" t="s">
        <v>68</v>
      </c>
      <c r="D40" s="14">
        <v>550</v>
      </c>
      <c r="E40" s="14">
        <v>2.7699999999999999E-3</v>
      </c>
      <c r="F40" s="14">
        <v>1.5234999999999999</v>
      </c>
      <c r="G40" s="14">
        <v>1.31</v>
      </c>
      <c r="H40" s="14">
        <v>0.1800920207930122</v>
      </c>
    </row>
    <row r="41" spans="1:8" ht="16.5" thickBot="1">
      <c r="A41" s="76" t="s">
        <v>66</v>
      </c>
      <c r="B41" s="60"/>
      <c r="C41" s="60"/>
      <c r="D41" s="60"/>
      <c r="E41" s="60"/>
      <c r="F41" s="60"/>
      <c r="G41" s="61"/>
      <c r="H41" s="59">
        <v>82.229532035549681</v>
      </c>
    </row>
    <row r="42" spans="1:8">
      <c r="A42" s="80"/>
      <c r="B42" s="33" t="s">
        <v>181</v>
      </c>
      <c r="C42" s="25" t="s">
        <v>158</v>
      </c>
      <c r="D42" s="25">
        <v>0.05</v>
      </c>
      <c r="E42" s="25">
        <v>16106.348000000002</v>
      </c>
      <c r="F42" s="25">
        <v>805.31740000000013</v>
      </c>
      <c r="G42" s="25">
        <v>1.31</v>
      </c>
      <c r="H42" s="25">
        <v>95.196086607006592</v>
      </c>
    </row>
    <row r="43" spans="1:8" ht="16.5" thickBot="1">
      <c r="A43" s="15"/>
      <c r="B43" s="33"/>
      <c r="C43" s="14" t="s">
        <v>159</v>
      </c>
      <c r="D43" s="14">
        <v>0.05</v>
      </c>
      <c r="E43" s="14">
        <v>4896.598</v>
      </c>
      <c r="F43" s="14">
        <v>244.82990000000001</v>
      </c>
      <c r="G43" s="14">
        <v>1.31</v>
      </c>
      <c r="H43" s="14">
        <v>28.94119556386682</v>
      </c>
    </row>
    <row r="44" spans="1:8" ht="16.5" thickBot="1">
      <c r="A44" s="76" t="s">
        <v>152</v>
      </c>
      <c r="B44" s="60"/>
      <c r="C44" s="60"/>
      <c r="D44" s="60"/>
      <c r="E44" s="60"/>
      <c r="F44" s="60"/>
      <c r="G44" s="61"/>
      <c r="H44" s="59">
        <v>124.13728217087342</v>
      </c>
    </row>
    <row r="45" spans="1:8">
      <c r="A45" s="15"/>
      <c r="B45" s="33" t="s">
        <v>181</v>
      </c>
      <c r="C45" s="25" t="s">
        <v>63</v>
      </c>
      <c r="D45" s="25">
        <v>0.15</v>
      </c>
      <c r="E45" s="25">
        <v>0.28199999999999997</v>
      </c>
      <c r="F45" s="25">
        <v>4.2299999999999997E-2</v>
      </c>
      <c r="G45" s="25">
        <v>1.31</v>
      </c>
      <c r="H45" s="25">
        <v>5.0002576170294823E-3</v>
      </c>
    </row>
    <row r="46" spans="1:8" ht="16.5" thickBot="1">
      <c r="A46" s="15"/>
      <c r="B46" s="33"/>
      <c r="C46" s="14" t="s">
        <v>161</v>
      </c>
      <c r="D46" s="14">
        <v>20</v>
      </c>
      <c r="E46" s="14">
        <v>0</v>
      </c>
      <c r="F46" s="14">
        <v>0</v>
      </c>
      <c r="G46" s="14">
        <v>1.31</v>
      </c>
      <c r="H46" s="14">
        <v>0</v>
      </c>
    </row>
    <row r="47" spans="1:8" ht="16.5" thickBot="1">
      <c r="A47" s="76" t="s">
        <v>152</v>
      </c>
      <c r="B47" s="60"/>
      <c r="C47" s="60"/>
      <c r="D47" s="60"/>
      <c r="E47" s="60"/>
      <c r="F47" s="60"/>
      <c r="G47" s="61"/>
      <c r="H47" s="59">
        <v>5.0002576170294823E-3</v>
      </c>
    </row>
    <row r="48" spans="1:8">
      <c r="A48" s="15"/>
      <c r="B48" s="33" t="s">
        <v>181</v>
      </c>
      <c r="C48" s="25" t="s">
        <v>163</v>
      </c>
      <c r="D48" s="25">
        <v>20</v>
      </c>
      <c r="E48" s="25">
        <v>0.48199999999999998</v>
      </c>
      <c r="F48" s="25">
        <v>9.64</v>
      </c>
      <c r="G48" s="25">
        <v>1.31</v>
      </c>
      <c r="H48" s="25">
        <v>1.1395386153230311</v>
      </c>
    </row>
    <row r="49" spans="1:8">
      <c r="A49" s="15"/>
      <c r="B49" s="33"/>
      <c r="C49" s="13" t="s">
        <v>160</v>
      </c>
      <c r="D49" s="13">
        <v>0.3</v>
      </c>
      <c r="E49" s="13">
        <v>0.6150000000000001</v>
      </c>
      <c r="F49" s="13">
        <v>0.18450000000000003</v>
      </c>
      <c r="G49" s="13">
        <v>1.31</v>
      </c>
      <c r="H49" s="13">
        <v>2.1809634287043491E-2</v>
      </c>
    </row>
    <row r="50" spans="1:8" ht="16.5" thickBot="1">
      <c r="A50" s="15"/>
      <c r="B50" s="33"/>
      <c r="C50" s="14" t="s">
        <v>63</v>
      </c>
      <c r="D50" s="14">
        <v>0.15</v>
      </c>
      <c r="E50" s="14">
        <v>3.6459999999999999</v>
      </c>
      <c r="F50" s="14">
        <v>0.54689999999999994</v>
      </c>
      <c r="G50" s="14">
        <v>1.31</v>
      </c>
      <c r="H50" s="14">
        <v>6.4648720821593939E-2</v>
      </c>
    </row>
    <row r="51" spans="1:8" ht="16.5" thickBot="1">
      <c r="A51" s="76" t="s">
        <v>152</v>
      </c>
      <c r="B51" s="60"/>
      <c r="C51" s="60"/>
      <c r="D51" s="60"/>
      <c r="E51" s="60"/>
      <c r="F51" s="60"/>
      <c r="G51" s="61"/>
      <c r="H51" s="59">
        <v>1.2259969704316687</v>
      </c>
    </row>
    <row r="52" spans="1:8">
      <c r="A52" s="15"/>
      <c r="B52" s="33" t="s">
        <v>181</v>
      </c>
      <c r="C52" s="25" t="s">
        <v>63</v>
      </c>
      <c r="D52" s="25">
        <v>0.15</v>
      </c>
      <c r="E52" s="25">
        <v>12.717000000000001</v>
      </c>
      <c r="F52" s="25">
        <v>1.9075500000000001</v>
      </c>
      <c r="G52" s="25">
        <v>1.31</v>
      </c>
      <c r="H52" s="25">
        <v>0.22549034083604233</v>
      </c>
    </row>
    <row r="53" spans="1:8">
      <c r="A53" s="15"/>
      <c r="B53" s="33"/>
      <c r="C53" s="13"/>
      <c r="D53" s="13"/>
      <c r="E53" s="13"/>
      <c r="F53" s="13"/>
      <c r="G53" s="13"/>
      <c r="H53" s="13"/>
    </row>
    <row r="54" spans="1:8" ht="16.5" thickBot="1">
      <c r="A54" s="15"/>
      <c r="B54" s="33"/>
      <c r="C54" s="13" t="s">
        <v>63</v>
      </c>
      <c r="D54" s="13">
        <v>0.15</v>
      </c>
      <c r="E54" s="13">
        <v>4.2999999999999997E-2</v>
      </c>
      <c r="F54" s="13">
        <v>6.4499999999999991E-3</v>
      </c>
      <c r="G54" s="13">
        <v>1.31</v>
      </c>
      <c r="H54" s="13">
        <v>7.6245062954704863E-4</v>
      </c>
    </row>
    <row r="55" spans="1:8" ht="16.5" thickBot="1">
      <c r="A55" s="76" t="s">
        <v>152</v>
      </c>
      <c r="B55" s="60"/>
      <c r="C55" s="60"/>
      <c r="D55" s="60"/>
      <c r="E55" s="60"/>
      <c r="F55" s="60"/>
      <c r="G55" s="61"/>
      <c r="H55" s="59">
        <v>0.22625279146558938</v>
      </c>
    </row>
    <row r="56" spans="1:8">
      <c r="A56" s="15"/>
      <c r="B56" s="33" t="s">
        <v>181</v>
      </c>
      <c r="C56" s="25" t="s">
        <v>160</v>
      </c>
      <c r="D56" s="25">
        <v>0.3</v>
      </c>
      <c r="E56" s="25">
        <v>9.5999999999999974E-2</v>
      </c>
      <c r="F56" s="25">
        <v>2.8799999999999992E-2</v>
      </c>
      <c r="G56" s="25">
        <v>1.31</v>
      </c>
      <c r="H56" s="25">
        <v>3.404430717977519E-3</v>
      </c>
    </row>
    <row r="57" spans="1:8" ht="16.5" thickBot="1">
      <c r="A57" s="15"/>
      <c r="B57" s="33"/>
      <c r="C57" s="14" t="s">
        <v>63</v>
      </c>
      <c r="D57" s="14">
        <v>0.15</v>
      </c>
      <c r="E57" s="14">
        <v>0.28500000000000003</v>
      </c>
      <c r="F57" s="14">
        <v>4.2750000000000003E-2</v>
      </c>
      <c r="G57" s="14">
        <v>1.31</v>
      </c>
      <c r="H57" s="14">
        <v>5.0534518469978812E-3</v>
      </c>
    </row>
    <row r="58" spans="1:8" ht="16.5" thickBot="1">
      <c r="A58" s="76" t="s">
        <v>152</v>
      </c>
      <c r="B58" s="60"/>
      <c r="C58" s="60"/>
      <c r="D58" s="60"/>
      <c r="E58" s="60"/>
      <c r="F58" s="60"/>
      <c r="G58" s="61"/>
      <c r="H58" s="59">
        <v>8.4578825649753997E-3</v>
      </c>
    </row>
    <row r="59" spans="1:8" ht="16.5" thickBot="1">
      <c r="A59" s="15"/>
      <c r="B59" s="33" t="s">
        <v>181</v>
      </c>
      <c r="C59" s="15" t="s">
        <v>63</v>
      </c>
      <c r="D59" s="15">
        <v>0.15</v>
      </c>
      <c r="E59" s="15">
        <v>0.878</v>
      </c>
      <c r="F59" s="15">
        <v>0.13169999999999998</v>
      </c>
      <c r="G59" s="15">
        <v>1.31</v>
      </c>
      <c r="H59" s="15">
        <v>1.5568177970751365E-2</v>
      </c>
    </row>
    <row r="60" spans="1:8" ht="16.5" thickBot="1">
      <c r="A60" s="76" t="s">
        <v>152</v>
      </c>
      <c r="B60" s="60"/>
      <c r="C60" s="60"/>
      <c r="D60" s="60"/>
      <c r="E60" s="60"/>
      <c r="F60" s="60"/>
      <c r="G60" s="61"/>
      <c r="H60" s="59">
        <v>1.5568177970751365E-2</v>
      </c>
    </row>
    <row r="61" spans="1:8">
      <c r="A61" s="15"/>
      <c r="B61" s="33" t="s">
        <v>181</v>
      </c>
      <c r="C61" s="25" t="s">
        <v>160</v>
      </c>
      <c r="D61" s="25">
        <v>0.3</v>
      </c>
      <c r="E61" s="25">
        <v>16.478000000000002</v>
      </c>
      <c r="F61" s="25">
        <v>4.9434000000000005</v>
      </c>
      <c r="G61" s="25">
        <v>1.31</v>
      </c>
      <c r="H61" s="28">
        <v>0.58435634761284982</v>
      </c>
    </row>
    <row r="62" spans="1:8">
      <c r="A62" s="15"/>
      <c r="B62" s="33"/>
      <c r="C62" s="13" t="s">
        <v>63</v>
      </c>
      <c r="D62" s="13">
        <v>0.15</v>
      </c>
      <c r="E62" s="13">
        <v>18.143999999999998</v>
      </c>
      <c r="F62" s="13">
        <v>2.7215999999999996</v>
      </c>
      <c r="G62" s="13">
        <v>1.31</v>
      </c>
      <c r="H62" s="24">
        <v>0.3217187028488756</v>
      </c>
    </row>
    <row r="63" spans="1:8" ht="16.5" thickBot="1">
      <c r="A63" s="15"/>
      <c r="B63" s="33"/>
      <c r="C63" s="14" t="s">
        <v>161</v>
      </c>
      <c r="D63" s="14">
        <v>20</v>
      </c>
      <c r="E63" s="14">
        <v>0.59299999999999997</v>
      </c>
      <c r="F63" s="14">
        <v>11.86</v>
      </c>
      <c r="G63" s="14">
        <v>1.31</v>
      </c>
      <c r="H63" s="29">
        <v>1.4019634831671315</v>
      </c>
    </row>
    <row r="64" spans="1:8" ht="16.5" thickBot="1">
      <c r="A64" s="76" t="s">
        <v>152</v>
      </c>
      <c r="B64" s="60"/>
      <c r="C64" s="60"/>
      <c r="D64" s="60"/>
      <c r="E64" s="60"/>
      <c r="F64" s="60"/>
      <c r="G64" s="61"/>
      <c r="H64" s="64">
        <v>2.3080385336288569</v>
      </c>
    </row>
    <row r="65" spans="1:8">
      <c r="A65" s="15"/>
      <c r="B65" s="33" t="s">
        <v>181</v>
      </c>
      <c r="C65" s="25" t="s">
        <v>63</v>
      </c>
      <c r="D65" s="25">
        <v>0.15</v>
      </c>
      <c r="E65" s="25">
        <v>1.6E-2</v>
      </c>
      <c r="F65" s="25">
        <v>2.3999999999999998E-3</v>
      </c>
      <c r="G65" s="25">
        <v>1.31</v>
      </c>
      <c r="H65" s="28">
        <v>2.8370255983145993E-4</v>
      </c>
    </row>
    <row r="66" spans="1:8" ht="16.5" thickBot="1">
      <c r="A66" s="15"/>
      <c r="B66" s="33"/>
      <c r="C66" s="14" t="s">
        <v>161</v>
      </c>
      <c r="D66" s="14">
        <v>0.3</v>
      </c>
      <c r="E66" s="14">
        <v>8.0000000000000002E-3</v>
      </c>
      <c r="F66" s="14">
        <v>2.3999999999999998E-3</v>
      </c>
      <c r="G66" s="14">
        <v>1.31</v>
      </c>
      <c r="H66" s="29">
        <v>2.8370255983145993E-4</v>
      </c>
    </row>
    <row r="67" spans="1:8" ht="16.5" thickBot="1">
      <c r="A67" s="76" t="s">
        <v>152</v>
      </c>
      <c r="B67" s="60"/>
      <c r="C67" s="60"/>
      <c r="D67" s="60"/>
      <c r="E67" s="60"/>
      <c r="F67" s="60"/>
      <c r="G67" s="61"/>
      <c r="H67" s="64">
        <v>5.6740511966291987E-4</v>
      </c>
    </row>
    <row r="68" spans="1:8">
      <c r="A68" s="15"/>
      <c r="B68" s="33" t="s">
        <v>119</v>
      </c>
      <c r="C68" s="25" t="s">
        <v>165</v>
      </c>
      <c r="D68" s="25">
        <v>20</v>
      </c>
      <c r="E68" s="25">
        <v>9.9999999999999991E-6</v>
      </c>
      <c r="F68" s="25">
        <v>1.9999999999999998E-4</v>
      </c>
      <c r="G68" s="25">
        <v>1.31</v>
      </c>
      <c r="H68" s="28">
        <v>2.3641879985954998E-5</v>
      </c>
    </row>
    <row r="69" spans="1:8">
      <c r="A69" s="15"/>
      <c r="B69" s="33"/>
      <c r="C69" s="13" t="s">
        <v>163</v>
      </c>
      <c r="D69" s="13">
        <v>20</v>
      </c>
      <c r="E69" s="13">
        <v>5.9999999999999995E-4</v>
      </c>
      <c r="F69" s="13">
        <v>1.1999999999999999E-2</v>
      </c>
      <c r="G69" s="13">
        <v>1.31</v>
      </c>
      <c r="H69" s="24">
        <v>1.4185127991572998E-3</v>
      </c>
    </row>
    <row r="70" spans="1:8">
      <c r="A70" s="15"/>
      <c r="B70" s="33"/>
      <c r="C70" s="13" t="s">
        <v>160</v>
      </c>
      <c r="D70" s="13">
        <v>0.3</v>
      </c>
      <c r="E70" s="13">
        <v>2.4000000000000002E-3</v>
      </c>
      <c r="F70" s="13">
        <v>7.2000000000000005E-4</v>
      </c>
      <c r="G70" s="13">
        <v>1.31</v>
      </c>
      <c r="H70" s="24">
        <v>8.5110767949437999E-5</v>
      </c>
    </row>
    <row r="71" spans="1:8">
      <c r="A71" s="15"/>
      <c r="B71" s="33"/>
      <c r="C71" s="13" t="s">
        <v>63</v>
      </c>
      <c r="D71" s="13">
        <v>0.15</v>
      </c>
      <c r="E71" s="13">
        <v>4.8000000000000004E-3</v>
      </c>
      <c r="F71" s="13">
        <v>7.2000000000000005E-4</v>
      </c>
      <c r="G71" s="13">
        <v>1.31</v>
      </c>
      <c r="H71" s="24">
        <v>8.5110767949437999E-5</v>
      </c>
    </row>
    <row r="72" spans="1:8">
      <c r="A72" s="15"/>
      <c r="B72" s="33"/>
      <c r="C72" s="13" t="s">
        <v>161</v>
      </c>
      <c r="D72" s="13">
        <v>20</v>
      </c>
      <c r="E72" s="13">
        <v>1.8000000000000001E-4</v>
      </c>
      <c r="F72" s="13">
        <v>3.6000000000000003E-3</v>
      </c>
      <c r="G72" s="13">
        <v>1.31</v>
      </c>
      <c r="H72" s="24">
        <v>4.2555383974719003E-4</v>
      </c>
    </row>
    <row r="73" spans="1:8" ht="16.5" thickBot="1">
      <c r="A73" s="15"/>
      <c r="B73" s="33"/>
      <c r="C73" s="14" t="s">
        <v>166</v>
      </c>
      <c r="D73" s="14">
        <v>1</v>
      </c>
      <c r="E73" s="14">
        <v>1.2000000000000002E-4</v>
      </c>
      <c r="F73" s="14">
        <v>1.2000000000000002E-4</v>
      </c>
      <c r="G73" s="14">
        <v>1.31</v>
      </c>
      <c r="H73" s="29">
        <v>1.4185127991573002E-5</v>
      </c>
    </row>
    <row r="74" spans="1:8" ht="16.5" thickBot="1">
      <c r="A74" s="76" t="s">
        <v>152</v>
      </c>
      <c r="B74" s="60"/>
      <c r="C74" s="60"/>
      <c r="D74" s="60"/>
      <c r="E74" s="60"/>
      <c r="F74" s="60"/>
      <c r="G74" s="61"/>
      <c r="H74" s="64">
        <v>2.0521151827808939E-3</v>
      </c>
    </row>
    <row r="75" spans="1:8">
      <c r="A75" s="15"/>
      <c r="B75" s="33" t="s">
        <v>119</v>
      </c>
      <c r="C75" s="25" t="s">
        <v>160</v>
      </c>
      <c r="D75" s="25">
        <v>0.3</v>
      </c>
      <c r="E75" s="25">
        <v>1.1999999999999997E-3</v>
      </c>
      <c r="F75" s="25">
        <v>3.5999999999999991E-4</v>
      </c>
      <c r="G75" s="25">
        <v>1.31</v>
      </c>
      <c r="H75" s="28">
        <v>4.2555383974718993E-5</v>
      </c>
    </row>
    <row r="76" spans="1:8">
      <c r="A76" s="15"/>
      <c r="B76" s="33"/>
      <c r="C76" s="13" t="s">
        <v>63</v>
      </c>
      <c r="D76" s="13">
        <v>0.15</v>
      </c>
      <c r="E76" s="13">
        <v>1.1999999999999997E-3</v>
      </c>
      <c r="F76" s="13">
        <v>1.7999999999999996E-4</v>
      </c>
      <c r="G76" s="13">
        <v>1.31</v>
      </c>
      <c r="H76" s="24">
        <v>2.1277691987359496E-5</v>
      </c>
    </row>
    <row r="77" spans="1:8" ht="16.5" thickBot="1">
      <c r="A77" s="15"/>
      <c r="B77" s="33"/>
      <c r="C77" s="14" t="s">
        <v>161</v>
      </c>
      <c r="D77" s="14">
        <v>20</v>
      </c>
      <c r="E77" s="14">
        <v>1.8000000000000001E-4</v>
      </c>
      <c r="F77" s="14">
        <v>3.6000000000000003E-3</v>
      </c>
      <c r="G77" s="14">
        <v>1.31</v>
      </c>
      <c r="H77" s="14">
        <v>4.2555383974719003E-4</v>
      </c>
    </row>
    <row r="78" spans="1:8" ht="16.5" thickBot="1">
      <c r="A78" s="76" t="s">
        <v>152</v>
      </c>
      <c r="B78" s="60"/>
      <c r="C78" s="60"/>
      <c r="D78" s="60"/>
      <c r="E78" s="60"/>
      <c r="F78" s="60"/>
      <c r="G78" s="61"/>
      <c r="H78" s="59">
        <v>4.8938691570926847E-4</v>
      </c>
    </row>
    <row r="79" spans="1:8">
      <c r="A79" s="15"/>
      <c r="B79" s="33" t="s">
        <v>119</v>
      </c>
      <c r="C79" s="25" t="s">
        <v>63</v>
      </c>
      <c r="D79" s="25">
        <v>0.15</v>
      </c>
      <c r="E79" s="25">
        <v>0</v>
      </c>
      <c r="F79" s="25">
        <v>0</v>
      </c>
      <c r="G79" s="25">
        <v>1.31</v>
      </c>
      <c r="H79" s="25">
        <v>0</v>
      </c>
    </row>
    <row r="80" spans="1:8" ht="16.5" thickBot="1">
      <c r="A80" s="15"/>
      <c r="B80" s="33"/>
      <c r="C80" s="14" t="s">
        <v>161</v>
      </c>
      <c r="D80" s="14">
        <v>20</v>
      </c>
      <c r="E80" s="14">
        <v>3.6000000000000002E-4</v>
      </c>
      <c r="F80" s="14">
        <v>7.2000000000000007E-3</v>
      </c>
      <c r="G80" s="14">
        <v>1.31</v>
      </c>
      <c r="H80" s="14">
        <v>8.5110767949438007E-4</v>
      </c>
    </row>
    <row r="81" spans="1:8" ht="16.5" thickBot="1">
      <c r="A81" s="76" t="s">
        <v>152</v>
      </c>
      <c r="B81" s="60"/>
      <c r="C81" s="60"/>
      <c r="D81" s="60"/>
      <c r="E81" s="60"/>
      <c r="F81" s="60"/>
      <c r="G81" s="61"/>
      <c r="H81" s="59">
        <v>8.5110767949438007E-4</v>
      </c>
    </row>
    <row r="82" spans="1:8">
      <c r="A82" s="15"/>
      <c r="B82" s="33" t="s">
        <v>119</v>
      </c>
      <c r="C82" s="25" t="s">
        <v>63</v>
      </c>
      <c r="D82" s="25">
        <v>0.15</v>
      </c>
      <c r="E82" s="25">
        <v>6.5000000000000002E-2</v>
      </c>
      <c r="F82" s="25">
        <v>9.75E-3</v>
      </c>
      <c r="G82" s="25">
        <v>1.31</v>
      </c>
      <c r="H82" s="25">
        <v>1.1525416493153064E-3</v>
      </c>
    </row>
    <row r="83" spans="1:8">
      <c r="A83" s="15"/>
      <c r="B83" s="33"/>
      <c r="C83" s="13" t="s">
        <v>161</v>
      </c>
      <c r="D83" s="13">
        <v>20</v>
      </c>
      <c r="E83" s="13">
        <v>4.7999999999999996E-3</v>
      </c>
      <c r="F83" s="13">
        <v>9.5999999999999988E-2</v>
      </c>
      <c r="G83" s="13">
        <v>1.31</v>
      </c>
      <c r="H83" s="13">
        <v>1.1348102393258399E-2</v>
      </c>
    </row>
    <row r="84" spans="1:8" ht="16.5" thickBot="1">
      <c r="A84" s="15"/>
      <c r="B84" s="33"/>
      <c r="C84" s="14" t="s">
        <v>158</v>
      </c>
      <c r="D84" s="14">
        <v>0.05</v>
      </c>
      <c r="E84" s="14">
        <v>7.2910000000000004</v>
      </c>
      <c r="F84" s="14">
        <v>0.36455000000000004</v>
      </c>
      <c r="G84" s="14">
        <v>1.31</v>
      </c>
      <c r="H84" s="14">
        <v>4.309323674439948E-2</v>
      </c>
    </row>
    <row r="85" spans="1:8" ht="16.5" thickBot="1">
      <c r="A85" s="76" t="s">
        <v>152</v>
      </c>
      <c r="B85" s="60"/>
      <c r="C85" s="60"/>
      <c r="D85" s="60"/>
      <c r="E85" s="60"/>
      <c r="F85" s="60"/>
      <c r="G85" s="61"/>
      <c r="H85" s="59">
        <v>5.5593880786973186E-2</v>
      </c>
    </row>
    <row r="86" spans="1:8">
      <c r="A86" s="15"/>
      <c r="B86" s="33" t="s">
        <v>119</v>
      </c>
      <c r="C86" s="25" t="s">
        <v>160</v>
      </c>
      <c r="D86" s="25">
        <v>0.3</v>
      </c>
      <c r="E86" s="25">
        <v>7.4000000000000003E-3</v>
      </c>
      <c r="F86" s="25">
        <v>2.2200000000000002E-3</v>
      </c>
      <c r="G86" s="25">
        <v>1.31</v>
      </c>
      <c r="H86" s="25">
        <v>2.6242486784410054E-4</v>
      </c>
    </row>
    <row r="87" spans="1:8">
      <c r="A87" s="15"/>
      <c r="B87" s="33"/>
      <c r="C87" s="13" t="s">
        <v>63</v>
      </c>
      <c r="D87" s="13">
        <v>0.15</v>
      </c>
      <c r="E87" s="13">
        <v>1E-3</v>
      </c>
      <c r="F87" s="13">
        <v>1.4999999999999999E-4</v>
      </c>
      <c r="G87" s="13">
        <v>1.31</v>
      </c>
      <c r="H87" s="24">
        <v>1.7731409989466246E-5</v>
      </c>
    </row>
    <row r="88" spans="1:8" ht="16.5" thickBot="1">
      <c r="A88" s="15"/>
      <c r="B88" s="33"/>
      <c r="C88" s="14" t="s">
        <v>161</v>
      </c>
      <c r="D88" s="14">
        <v>20</v>
      </c>
      <c r="E88" s="14">
        <v>5.0000000000000009E-5</v>
      </c>
      <c r="F88" s="14">
        <v>1.0000000000000002E-3</v>
      </c>
      <c r="G88" s="14">
        <v>1.31</v>
      </c>
      <c r="H88" s="14">
        <v>1.1820939992977503E-4</v>
      </c>
    </row>
    <row r="89" spans="1:8" ht="16.5" thickBot="1">
      <c r="A89" s="76" t="s">
        <v>152</v>
      </c>
      <c r="B89" s="60"/>
      <c r="C89" s="60"/>
      <c r="D89" s="60"/>
      <c r="E89" s="60"/>
      <c r="F89" s="60"/>
      <c r="G89" s="61"/>
      <c r="H89" s="59">
        <v>3.9836567776334184E-4</v>
      </c>
    </row>
    <row r="90" spans="1:8">
      <c r="A90" s="15"/>
      <c r="B90" s="33" t="s">
        <v>119</v>
      </c>
      <c r="C90" s="25" t="s">
        <v>165</v>
      </c>
      <c r="D90" s="25">
        <v>20</v>
      </c>
      <c r="E90" s="25">
        <v>0</v>
      </c>
      <c r="F90" s="25">
        <v>0</v>
      </c>
      <c r="G90" s="25">
        <v>1.31</v>
      </c>
      <c r="H90" s="25">
        <v>0</v>
      </c>
    </row>
    <row r="91" spans="1:8">
      <c r="A91" s="15"/>
      <c r="B91" s="33"/>
      <c r="C91" s="13" t="s">
        <v>163</v>
      </c>
      <c r="D91" s="13">
        <v>20</v>
      </c>
      <c r="E91" s="13">
        <v>8.5000000000000006E-3</v>
      </c>
      <c r="F91" s="13">
        <v>0.17</v>
      </c>
      <c r="G91" s="13">
        <v>1.31</v>
      </c>
      <c r="H91" s="13">
        <v>2.0095597988061754E-2</v>
      </c>
    </row>
    <row r="92" spans="1:8">
      <c r="A92" s="15"/>
      <c r="B92" s="33"/>
      <c r="C92" s="13" t="s">
        <v>160</v>
      </c>
      <c r="D92" s="13">
        <v>0.3</v>
      </c>
      <c r="E92" s="13">
        <v>1.9400000000000001E-2</v>
      </c>
      <c r="F92" s="13">
        <v>5.8199999999999997E-3</v>
      </c>
      <c r="G92" s="13">
        <v>1.31</v>
      </c>
      <c r="H92" s="13">
        <v>6.8797870759129047E-4</v>
      </c>
    </row>
    <row r="93" spans="1:8">
      <c r="A93" s="15"/>
      <c r="B93" s="33"/>
      <c r="C93" s="13" t="s">
        <v>63</v>
      </c>
      <c r="D93" s="13">
        <v>0.15</v>
      </c>
      <c r="E93" s="13">
        <v>1.2000000000000005E-3</v>
      </c>
      <c r="F93" s="13">
        <v>1.8000000000000007E-4</v>
      </c>
      <c r="G93" s="13">
        <v>1.31</v>
      </c>
      <c r="H93" s="24">
        <v>2.1277691987359506E-5</v>
      </c>
    </row>
    <row r="94" spans="1:8">
      <c r="A94" s="15"/>
      <c r="B94" s="33"/>
      <c r="C94" s="13" t="s">
        <v>161</v>
      </c>
      <c r="D94" s="13">
        <v>20</v>
      </c>
      <c r="E94" s="13">
        <v>5.0000000000000009E-5</v>
      </c>
      <c r="F94" s="13">
        <v>1.0000000000000002E-3</v>
      </c>
      <c r="G94" s="13">
        <v>1.31</v>
      </c>
      <c r="H94" s="13">
        <v>1.1820939992977503E-4</v>
      </c>
    </row>
    <row r="95" spans="1:8" ht="16.5" thickBot="1">
      <c r="A95" s="15"/>
      <c r="B95" s="33"/>
      <c r="C95" s="14" t="s">
        <v>166</v>
      </c>
      <c r="D95" s="14">
        <v>1</v>
      </c>
      <c r="E95" s="14">
        <v>3.3599999999999997E-3</v>
      </c>
      <c r="F95" s="14">
        <v>3.3599999999999997E-3</v>
      </c>
      <c r="G95" s="14">
        <v>1.31</v>
      </c>
      <c r="H95" s="14">
        <v>3.9718358376404395E-4</v>
      </c>
    </row>
    <row r="96" spans="1:8" ht="16.5" thickBot="1">
      <c r="A96" s="76" t="s">
        <v>152</v>
      </c>
      <c r="B96" s="60"/>
      <c r="C96" s="60"/>
      <c r="D96" s="60"/>
      <c r="E96" s="60"/>
      <c r="F96" s="60"/>
      <c r="G96" s="61"/>
      <c r="H96" s="59">
        <v>2.1320247371334221E-2</v>
      </c>
    </row>
    <row r="97" spans="1:8">
      <c r="A97" s="15"/>
      <c r="B97" s="33" t="s">
        <v>119</v>
      </c>
      <c r="C97" s="25" t="s">
        <v>63</v>
      </c>
      <c r="D97" s="25">
        <v>0.15</v>
      </c>
      <c r="E97" s="25">
        <v>0</v>
      </c>
      <c r="F97" s="25">
        <v>0</v>
      </c>
      <c r="G97" s="25">
        <v>1.31</v>
      </c>
      <c r="H97" s="25">
        <v>0</v>
      </c>
    </row>
    <row r="98" spans="1:8" ht="16.5" thickBot="1">
      <c r="A98" s="15"/>
      <c r="B98" s="33"/>
      <c r="C98" s="14" t="s">
        <v>161</v>
      </c>
      <c r="D98" s="14">
        <v>20</v>
      </c>
      <c r="E98" s="14">
        <v>2.6400000000000002E-4</v>
      </c>
      <c r="F98" s="14">
        <v>5.28E-3</v>
      </c>
      <c r="G98" s="14">
        <v>1.31</v>
      </c>
      <c r="H98" s="14">
        <v>6.2414563162921193E-4</v>
      </c>
    </row>
    <row r="99" spans="1:8" ht="16.5" thickBot="1">
      <c r="A99" s="76" t="s">
        <v>152</v>
      </c>
      <c r="B99" s="60"/>
      <c r="C99" s="60"/>
      <c r="D99" s="60"/>
      <c r="E99" s="60"/>
      <c r="F99" s="60"/>
      <c r="G99" s="61"/>
      <c r="H99" s="59">
        <v>6.2414563162921193E-4</v>
      </c>
    </row>
    <row r="100" spans="1:8">
      <c r="A100" s="15"/>
      <c r="B100" s="33" t="s">
        <v>119</v>
      </c>
      <c r="C100" s="25" t="s">
        <v>165</v>
      </c>
      <c r="D100" s="25">
        <v>20</v>
      </c>
      <c r="E100" s="25">
        <v>1.3280000000000001</v>
      </c>
      <c r="F100" s="25">
        <v>26.560000000000002</v>
      </c>
      <c r="G100" s="25">
        <v>1.31</v>
      </c>
      <c r="H100" s="25">
        <v>3.1396416621348244</v>
      </c>
    </row>
    <row r="101" spans="1:8">
      <c r="A101" s="15"/>
      <c r="B101" s="33"/>
      <c r="C101" s="13" t="s">
        <v>160</v>
      </c>
      <c r="D101" s="13">
        <v>0.3</v>
      </c>
      <c r="E101" s="13">
        <v>17.805</v>
      </c>
      <c r="F101" s="13">
        <v>5.3414999999999999</v>
      </c>
      <c r="G101" s="13">
        <v>1.31</v>
      </c>
      <c r="H101" s="13">
        <v>0.63141550972489313</v>
      </c>
    </row>
    <row r="102" spans="1:8">
      <c r="A102" s="15"/>
      <c r="B102" s="33"/>
      <c r="C102" s="13" t="s">
        <v>63</v>
      </c>
      <c r="D102" s="13">
        <v>0.15</v>
      </c>
      <c r="E102" s="13">
        <v>628.30100000000004</v>
      </c>
      <c r="F102" s="13">
        <v>94.24515000000001</v>
      </c>
      <c r="G102" s="13">
        <v>1.31</v>
      </c>
      <c r="H102" s="13">
        <v>11.140662627791635</v>
      </c>
    </row>
    <row r="103" spans="1:8">
      <c r="A103" s="15"/>
      <c r="B103" s="33"/>
      <c r="C103" s="13" t="s">
        <v>151</v>
      </c>
      <c r="D103" s="13">
        <v>1</v>
      </c>
      <c r="E103" s="13">
        <v>0.47000000000000008</v>
      </c>
      <c r="F103" s="13">
        <v>0.47000000000000008</v>
      </c>
      <c r="G103" s="13">
        <v>1.31</v>
      </c>
      <c r="H103" s="13">
        <v>5.5558417966994261E-2</v>
      </c>
    </row>
    <row r="104" spans="1:8">
      <c r="A104" s="15"/>
      <c r="B104" s="33"/>
      <c r="C104" s="13" t="s">
        <v>167</v>
      </c>
      <c r="D104" s="13">
        <v>550</v>
      </c>
      <c r="E104" s="13">
        <v>2.2500000000000003E-2</v>
      </c>
      <c r="F104" s="13">
        <v>12.375000000000002</v>
      </c>
      <c r="G104" s="13">
        <v>1.31</v>
      </c>
      <c r="H104" s="13">
        <v>1.4628413241309659</v>
      </c>
    </row>
    <row r="105" spans="1:8">
      <c r="A105" s="15"/>
      <c r="B105" s="33"/>
      <c r="C105" s="13" t="s">
        <v>161</v>
      </c>
      <c r="D105" s="13">
        <v>20</v>
      </c>
      <c r="E105" s="13">
        <v>0.46699999999999997</v>
      </c>
      <c r="F105" s="13">
        <v>9.34</v>
      </c>
      <c r="G105" s="13">
        <v>1.31</v>
      </c>
      <c r="H105" s="13">
        <v>1.1040757953440985</v>
      </c>
    </row>
    <row r="106" spans="1:8">
      <c r="A106" s="15"/>
      <c r="B106" s="33"/>
      <c r="C106" s="13" t="s">
        <v>153</v>
      </c>
      <c r="D106" s="13">
        <v>90</v>
      </c>
      <c r="E106" s="13">
        <v>0.14600000000000002</v>
      </c>
      <c r="F106" s="13">
        <v>13.140000000000002</v>
      </c>
      <c r="G106" s="13">
        <v>1.31</v>
      </c>
      <c r="H106" s="13">
        <v>1.5532715150772438</v>
      </c>
    </row>
    <row r="107" spans="1:8" ht="16.5" thickBot="1">
      <c r="A107" s="15"/>
      <c r="B107" s="33"/>
      <c r="C107" s="14" t="s">
        <v>158</v>
      </c>
      <c r="D107" s="14">
        <v>0.05</v>
      </c>
      <c r="E107" s="14">
        <v>762.48599999999999</v>
      </c>
      <c r="F107" s="14">
        <v>38.124299999999998</v>
      </c>
      <c r="G107" s="14">
        <v>1.31</v>
      </c>
      <c r="H107" s="14">
        <v>4.5066506257427212</v>
      </c>
    </row>
    <row r="108" spans="1:8" ht="16.5" thickBot="1">
      <c r="A108" s="76" t="s">
        <v>152</v>
      </c>
      <c r="B108" s="60"/>
      <c r="C108" s="60"/>
      <c r="D108" s="60"/>
      <c r="E108" s="60"/>
      <c r="F108" s="60"/>
      <c r="G108" s="61"/>
      <c r="H108" s="59">
        <v>23.594117477913375</v>
      </c>
    </row>
    <row r="109" spans="1:8">
      <c r="A109" s="15"/>
      <c r="B109" s="33" t="s">
        <v>119</v>
      </c>
      <c r="C109" s="25" t="s">
        <v>165</v>
      </c>
      <c r="D109" s="25">
        <v>20</v>
      </c>
      <c r="E109" s="25">
        <v>1.1999999999999999E-3</v>
      </c>
      <c r="F109" s="25">
        <v>2.3999999999999997E-2</v>
      </c>
      <c r="G109" s="25">
        <v>1.31</v>
      </c>
      <c r="H109" s="25">
        <v>2.8370255983145997E-3</v>
      </c>
    </row>
    <row r="110" spans="1:8">
      <c r="A110" s="15"/>
      <c r="B110" s="33"/>
      <c r="C110" s="13" t="s">
        <v>163</v>
      </c>
      <c r="D110" s="13">
        <v>20</v>
      </c>
      <c r="E110" s="13">
        <v>2.64E-2</v>
      </c>
      <c r="F110" s="13">
        <v>0.52800000000000002</v>
      </c>
      <c r="G110" s="13">
        <v>1.31</v>
      </c>
      <c r="H110" s="13">
        <v>6.2414563162921204E-2</v>
      </c>
    </row>
    <row r="111" spans="1:8">
      <c r="A111" s="15"/>
      <c r="B111" s="33"/>
      <c r="C111" s="13" t="s">
        <v>63</v>
      </c>
      <c r="D111" s="13">
        <v>0.15</v>
      </c>
      <c r="E111" s="13">
        <v>2.4000000000000007E-2</v>
      </c>
      <c r="F111" s="13">
        <v>3.6000000000000008E-3</v>
      </c>
      <c r="G111" s="13">
        <v>1.31</v>
      </c>
      <c r="H111" s="13">
        <v>4.2555383974719009E-4</v>
      </c>
    </row>
    <row r="112" spans="1:8">
      <c r="A112" s="15"/>
      <c r="B112" s="33"/>
      <c r="C112" s="13" t="s">
        <v>161</v>
      </c>
      <c r="D112" s="13">
        <v>20</v>
      </c>
      <c r="E112" s="13">
        <v>3.8399999999999997E-3</v>
      </c>
      <c r="F112" s="13">
        <v>7.6799999999999993E-2</v>
      </c>
      <c r="G112" s="13">
        <v>1.31</v>
      </c>
      <c r="H112" s="13">
        <v>9.0784819146067178E-3</v>
      </c>
    </row>
    <row r="113" spans="1:8" ht="16.5" thickBot="1">
      <c r="A113" s="15"/>
      <c r="B113" s="33"/>
      <c r="C113" s="14" t="s">
        <v>65</v>
      </c>
      <c r="D113" s="14">
        <v>11</v>
      </c>
      <c r="E113" s="14">
        <v>1.4000000000000002E-3</v>
      </c>
      <c r="F113" s="14">
        <v>1.5400000000000002E-2</v>
      </c>
      <c r="G113" s="14">
        <v>1.31</v>
      </c>
      <c r="H113" s="14">
        <v>1.8204247589185354E-3</v>
      </c>
    </row>
    <row r="114" spans="1:8" ht="16.5" thickBot="1">
      <c r="A114" s="76" t="s">
        <v>152</v>
      </c>
      <c r="B114" s="60"/>
      <c r="C114" s="60"/>
      <c r="D114" s="60"/>
      <c r="E114" s="60"/>
      <c r="F114" s="60"/>
      <c r="G114" s="61"/>
      <c r="H114" s="59">
        <v>7.6576049274508257E-2</v>
      </c>
    </row>
    <row r="115" spans="1:8">
      <c r="A115" s="15"/>
      <c r="B115" s="33" t="s">
        <v>119</v>
      </c>
      <c r="C115" s="25" t="s">
        <v>165</v>
      </c>
      <c r="D115" s="25">
        <v>20</v>
      </c>
      <c r="E115" s="25">
        <v>1.09E-2</v>
      </c>
      <c r="F115" s="25">
        <v>0.218</v>
      </c>
      <c r="G115" s="25">
        <v>1.31</v>
      </c>
      <c r="H115" s="25">
        <v>2.5769649184690949E-2</v>
      </c>
    </row>
    <row r="116" spans="1:8">
      <c r="A116" s="15"/>
      <c r="B116" s="33"/>
      <c r="C116" s="13" t="s">
        <v>163</v>
      </c>
      <c r="D116" s="13">
        <v>20</v>
      </c>
      <c r="E116" s="13">
        <v>0.1008</v>
      </c>
      <c r="F116" s="13">
        <v>2.016</v>
      </c>
      <c r="G116" s="13">
        <v>1.31</v>
      </c>
      <c r="H116" s="13">
        <v>0.23831015025842642</v>
      </c>
    </row>
    <row r="117" spans="1:8">
      <c r="A117" s="15"/>
      <c r="B117" s="33"/>
      <c r="C117" s="13" t="s">
        <v>63</v>
      </c>
      <c r="D117" s="13">
        <v>0.3</v>
      </c>
      <c r="E117" s="13">
        <v>0.3</v>
      </c>
      <c r="F117" s="13">
        <v>0.09</v>
      </c>
      <c r="G117" s="13">
        <v>1.31</v>
      </c>
      <c r="H117" s="13">
        <v>1.0638845993679751E-2</v>
      </c>
    </row>
    <row r="118" spans="1:8">
      <c r="A118" s="15"/>
      <c r="B118" s="33"/>
      <c r="C118" s="13" t="s">
        <v>161</v>
      </c>
      <c r="D118" s="13">
        <v>20</v>
      </c>
      <c r="E118" s="13">
        <v>1.6799999999999996E-3</v>
      </c>
      <c r="F118" s="13">
        <v>3.3599999999999991E-2</v>
      </c>
      <c r="G118" s="13">
        <v>1.31</v>
      </c>
      <c r="H118" s="13">
        <v>3.9718358376404396E-3</v>
      </c>
    </row>
    <row r="119" spans="1:8">
      <c r="A119" s="15"/>
      <c r="B119" s="33"/>
      <c r="C119" s="13" t="s">
        <v>158</v>
      </c>
      <c r="D119" s="13">
        <v>0.05</v>
      </c>
      <c r="E119" s="13">
        <v>0.62399999999999989</v>
      </c>
      <c r="F119" s="13">
        <v>3.1199999999999995E-2</v>
      </c>
      <c r="G119" s="13">
        <v>1.31</v>
      </c>
      <c r="H119" s="13">
        <v>3.6881332778089799E-3</v>
      </c>
    </row>
    <row r="120" spans="1:8" ht="16.5" thickBot="1">
      <c r="A120" s="15"/>
      <c r="B120" s="33"/>
      <c r="C120" s="14" t="s">
        <v>166</v>
      </c>
      <c r="D120" s="14">
        <v>1</v>
      </c>
      <c r="E120" s="14">
        <v>3.6000000000000003E-3</v>
      </c>
      <c r="F120" s="14">
        <v>3.6000000000000003E-3</v>
      </c>
      <c r="G120" s="14">
        <v>1.31</v>
      </c>
      <c r="H120" s="14">
        <v>4.2555383974719003E-4</v>
      </c>
    </row>
    <row r="121" spans="1:8" ht="16.5" thickBot="1">
      <c r="A121" s="76" t="s">
        <v>152</v>
      </c>
      <c r="B121" s="60"/>
      <c r="C121" s="60"/>
      <c r="D121" s="60"/>
      <c r="E121" s="60"/>
      <c r="F121" s="60"/>
      <c r="G121" s="61"/>
      <c r="H121" s="59">
        <v>0.28280416839199374</v>
      </c>
    </row>
    <row r="122" spans="1:8">
      <c r="A122" s="15"/>
      <c r="B122" s="33" t="s">
        <v>182</v>
      </c>
      <c r="C122" s="25" t="s">
        <v>163</v>
      </c>
      <c r="D122" s="25">
        <v>20</v>
      </c>
      <c r="E122" s="25">
        <v>0.8879999999999999</v>
      </c>
      <c r="F122" s="25">
        <v>17.759999999999998</v>
      </c>
      <c r="G122" s="25">
        <v>1.31</v>
      </c>
      <c r="H122" s="25">
        <v>2.0993989427528037</v>
      </c>
    </row>
    <row r="123" spans="1:8">
      <c r="A123" s="15"/>
      <c r="B123" s="33"/>
      <c r="C123" s="13" t="s">
        <v>160</v>
      </c>
      <c r="D123" s="13">
        <v>0.3</v>
      </c>
      <c r="E123" s="13">
        <v>2.1419999999999999</v>
      </c>
      <c r="F123" s="13">
        <v>0.64259999999999995</v>
      </c>
      <c r="G123" s="13">
        <v>1.31</v>
      </c>
      <c r="H123" s="13">
        <v>7.5961360394873403E-2</v>
      </c>
    </row>
    <row r="124" spans="1:8">
      <c r="A124" s="15"/>
      <c r="B124" s="33"/>
      <c r="C124" s="13" t="s">
        <v>63</v>
      </c>
      <c r="D124" s="13">
        <v>0.15</v>
      </c>
      <c r="E124" s="13">
        <v>4.2829999999999995</v>
      </c>
      <c r="F124" s="13">
        <v>0.64244999999999985</v>
      </c>
      <c r="G124" s="13">
        <v>1.31</v>
      </c>
      <c r="H124" s="13">
        <v>7.5943628984883924E-2</v>
      </c>
    </row>
    <row r="125" spans="1:8">
      <c r="A125" s="15"/>
      <c r="B125" s="33"/>
      <c r="C125" s="13" t="s">
        <v>161</v>
      </c>
      <c r="D125" s="13">
        <v>20</v>
      </c>
      <c r="E125" s="13">
        <v>1.2E-2</v>
      </c>
      <c r="F125" s="13">
        <v>0.24</v>
      </c>
      <c r="G125" s="13">
        <v>1.31</v>
      </c>
      <c r="H125" s="13">
        <v>2.8370255983145999E-2</v>
      </c>
    </row>
    <row r="126" spans="1:8" ht="16.5" thickBot="1">
      <c r="A126" s="15"/>
      <c r="B126" s="33"/>
      <c r="C126" s="14" t="s">
        <v>166</v>
      </c>
      <c r="D126" s="14">
        <v>1</v>
      </c>
      <c r="E126" s="14">
        <v>0.11399999999999999</v>
      </c>
      <c r="F126" s="14">
        <v>0.11399999999999999</v>
      </c>
      <c r="G126" s="14">
        <v>1.31</v>
      </c>
      <c r="H126" s="14">
        <v>1.347587159199435E-2</v>
      </c>
    </row>
    <row r="127" spans="1:8" ht="16.5" thickBot="1">
      <c r="A127" s="76" t="s">
        <v>152</v>
      </c>
      <c r="B127" s="60"/>
      <c r="C127" s="60"/>
      <c r="D127" s="60"/>
      <c r="E127" s="60"/>
      <c r="F127" s="60"/>
      <c r="G127" s="61"/>
      <c r="H127" s="59">
        <v>2.2931500597077012</v>
      </c>
    </row>
    <row r="128" spans="1:8">
      <c r="A128" s="15"/>
      <c r="B128" s="33" t="s">
        <v>182</v>
      </c>
      <c r="C128" s="25" t="s">
        <v>163</v>
      </c>
      <c r="D128" s="25">
        <v>20</v>
      </c>
      <c r="E128" s="25">
        <v>1.1999999999999997E-2</v>
      </c>
      <c r="F128" s="25">
        <v>0.23999999999999994</v>
      </c>
      <c r="G128" s="25">
        <v>1.31</v>
      </c>
      <c r="H128" s="25">
        <v>2.8370255983145989E-2</v>
      </c>
    </row>
    <row r="129" spans="1:8">
      <c r="A129" s="15"/>
      <c r="B129" s="33"/>
      <c r="C129" s="13" t="s">
        <v>63</v>
      </c>
      <c r="D129" s="13">
        <v>0.15</v>
      </c>
      <c r="E129" s="13">
        <v>0.42000000000000004</v>
      </c>
      <c r="F129" s="13">
        <v>6.3E-2</v>
      </c>
      <c r="G129" s="13">
        <v>1.31</v>
      </c>
      <c r="H129" s="13">
        <v>7.4471921955758255E-3</v>
      </c>
    </row>
    <row r="130" spans="1:8" ht="16.5" thickBot="1">
      <c r="A130" s="15"/>
      <c r="B130" s="33"/>
      <c r="C130" s="14" t="s">
        <v>161</v>
      </c>
      <c r="D130" s="14">
        <v>20</v>
      </c>
      <c r="E130" s="14">
        <v>2.4000000000000002E-3</v>
      </c>
      <c r="F130" s="14">
        <v>4.8000000000000001E-2</v>
      </c>
      <c r="G130" s="14">
        <v>1.31</v>
      </c>
      <c r="H130" s="14">
        <v>5.6740511966292002E-3</v>
      </c>
    </row>
    <row r="131" spans="1:8" ht="16.5" thickBot="1">
      <c r="A131" s="76" t="s">
        <v>152</v>
      </c>
      <c r="B131" s="60"/>
      <c r="C131" s="60"/>
      <c r="D131" s="60"/>
      <c r="E131" s="60"/>
      <c r="F131" s="60"/>
      <c r="G131" s="61"/>
      <c r="H131" s="59">
        <v>4.1491499375351015E-2</v>
      </c>
    </row>
    <row r="132" spans="1:8">
      <c r="A132" s="15"/>
      <c r="B132" s="33" t="s">
        <v>182</v>
      </c>
      <c r="C132" s="25" t="s">
        <v>160</v>
      </c>
      <c r="D132" s="25">
        <v>0.3</v>
      </c>
      <c r="E132" s="25">
        <v>0</v>
      </c>
      <c r="F132" s="25">
        <v>0</v>
      </c>
      <c r="G132" s="25">
        <v>1.31</v>
      </c>
      <c r="H132" s="25">
        <v>0</v>
      </c>
    </row>
    <row r="133" spans="1:8">
      <c r="A133" s="15"/>
      <c r="B133" s="33"/>
      <c r="C133" s="13" t="s">
        <v>63</v>
      </c>
      <c r="D133" s="13">
        <v>0.15</v>
      </c>
      <c r="E133" s="13">
        <v>4.8000000000000008E-2</v>
      </c>
      <c r="F133" s="13">
        <v>7.2000000000000007E-3</v>
      </c>
      <c r="G133" s="13">
        <v>1.31</v>
      </c>
      <c r="H133" s="13">
        <v>8.5110767949438007E-4</v>
      </c>
    </row>
    <row r="134" spans="1:8" ht="16.5" thickBot="1">
      <c r="A134" s="15"/>
      <c r="B134" s="33"/>
      <c r="C134" s="14" t="s">
        <v>166</v>
      </c>
      <c r="D134" s="14">
        <v>1</v>
      </c>
      <c r="E134" s="14">
        <v>1.1999999999999988E-4</v>
      </c>
      <c r="F134" s="14">
        <v>1.1999999999999988E-4</v>
      </c>
      <c r="G134" s="14">
        <v>1.31</v>
      </c>
      <c r="H134" s="29">
        <v>1.4185127991572987E-5</v>
      </c>
    </row>
    <row r="135" spans="1:8" ht="16.5" thickBot="1">
      <c r="A135" s="76" t="s">
        <v>152</v>
      </c>
      <c r="B135" s="60"/>
      <c r="C135" s="60"/>
      <c r="D135" s="60"/>
      <c r="E135" s="60"/>
      <c r="F135" s="60"/>
      <c r="G135" s="61"/>
      <c r="H135" s="59">
        <v>8.6529280748595303E-4</v>
      </c>
    </row>
    <row r="136" spans="1:8">
      <c r="A136" s="15"/>
      <c r="B136" s="33" t="s">
        <v>128</v>
      </c>
      <c r="C136" s="25" t="s">
        <v>165</v>
      </c>
      <c r="D136" s="25">
        <v>20</v>
      </c>
      <c r="E136" s="25">
        <v>0.19900000000000001</v>
      </c>
      <c r="F136" s="25">
        <v>3.9800000000000004</v>
      </c>
      <c r="G136" s="25">
        <v>1.31</v>
      </c>
      <c r="H136" s="25">
        <v>0.47047341172050455</v>
      </c>
    </row>
    <row r="137" spans="1:8">
      <c r="A137" s="15"/>
      <c r="B137" s="33"/>
      <c r="C137" s="13" t="s">
        <v>160</v>
      </c>
      <c r="D137" s="13">
        <v>0.3</v>
      </c>
      <c r="E137" s="13">
        <v>1.3790000000000004</v>
      </c>
      <c r="F137" s="13">
        <v>0.41370000000000012</v>
      </c>
      <c r="G137" s="13">
        <v>1.31</v>
      </c>
      <c r="H137" s="13">
        <v>4.8903228750947929E-2</v>
      </c>
    </row>
    <row r="138" spans="1:8">
      <c r="A138" s="15"/>
      <c r="B138" s="33"/>
      <c r="C138" s="13" t="s">
        <v>63</v>
      </c>
      <c r="D138" s="13">
        <v>0.15</v>
      </c>
      <c r="E138" s="13">
        <v>53.452999999999996</v>
      </c>
      <c r="F138" s="13">
        <v>8.017949999999999</v>
      </c>
      <c r="G138" s="13">
        <v>1.31</v>
      </c>
      <c r="H138" s="13">
        <v>0.94779705816693938</v>
      </c>
    </row>
    <row r="139" spans="1:8">
      <c r="A139" s="15"/>
      <c r="B139" s="33"/>
      <c r="C139" s="13" t="s">
        <v>151</v>
      </c>
      <c r="D139" s="13">
        <v>1</v>
      </c>
      <c r="E139" s="13">
        <v>0.47</v>
      </c>
      <c r="F139" s="13">
        <v>0.47</v>
      </c>
      <c r="G139" s="13">
        <v>1.31</v>
      </c>
      <c r="H139" s="13">
        <v>5.5558417966994247E-2</v>
      </c>
    </row>
    <row r="140" spans="1:8">
      <c r="A140" s="15"/>
      <c r="B140" s="33"/>
      <c r="C140" s="13" t="s">
        <v>168</v>
      </c>
      <c r="D140" s="13">
        <v>0.05</v>
      </c>
      <c r="E140" s="13">
        <v>7.7090000000000032</v>
      </c>
      <c r="F140" s="13">
        <v>0.38545000000000018</v>
      </c>
      <c r="G140" s="13">
        <v>1.31</v>
      </c>
      <c r="H140" s="13">
        <v>4.5563813202931791E-2</v>
      </c>
    </row>
    <row r="141" spans="1:8">
      <c r="A141" s="15"/>
      <c r="B141" s="33"/>
      <c r="C141" s="13" t="s">
        <v>167</v>
      </c>
      <c r="D141" s="13">
        <v>550</v>
      </c>
      <c r="E141" s="13">
        <v>8.4999999999999989E-3</v>
      </c>
      <c r="F141" s="13">
        <v>4.6749999999999998</v>
      </c>
      <c r="G141" s="13">
        <v>1.31</v>
      </c>
      <c r="H141" s="13">
        <v>0.5526289446716981</v>
      </c>
    </row>
    <row r="142" spans="1:8">
      <c r="A142" s="15"/>
      <c r="B142" s="33"/>
      <c r="C142" s="13" t="s">
        <v>161</v>
      </c>
      <c r="D142" s="13">
        <v>20</v>
      </c>
      <c r="E142" s="13">
        <v>9.1999999999999998E-2</v>
      </c>
      <c r="F142" s="13">
        <v>1.8399999999999999</v>
      </c>
      <c r="G142" s="13">
        <v>1.31</v>
      </c>
      <c r="H142" s="13">
        <v>0.21750529587078599</v>
      </c>
    </row>
    <row r="143" spans="1:8">
      <c r="A143" s="15"/>
      <c r="B143" s="33"/>
      <c r="C143" s="13" t="s">
        <v>153</v>
      </c>
      <c r="D143" s="13">
        <v>90</v>
      </c>
      <c r="E143" s="13">
        <v>1.7999999999999995E-2</v>
      </c>
      <c r="F143" s="13">
        <v>1.6199999999999997</v>
      </c>
      <c r="G143" s="13">
        <v>1.31</v>
      </c>
      <c r="H143" s="13">
        <v>0.19149922788623547</v>
      </c>
    </row>
    <row r="144" spans="1:8" ht="16.5" thickBot="1">
      <c r="A144" s="15"/>
      <c r="B144" s="33"/>
      <c r="C144" s="14" t="s">
        <v>158</v>
      </c>
      <c r="D144" s="14">
        <v>0.05</v>
      </c>
      <c r="E144" s="14">
        <v>585.423</v>
      </c>
      <c r="F144" s="14">
        <v>29.271150000000002</v>
      </c>
      <c r="G144" s="14">
        <v>1.31</v>
      </c>
      <c r="H144" s="14">
        <v>3.4601250767544336</v>
      </c>
    </row>
    <row r="145" spans="1:8" ht="16.5" thickBot="1">
      <c r="A145" s="76" t="s">
        <v>152</v>
      </c>
      <c r="B145" s="60"/>
      <c r="C145" s="60"/>
      <c r="D145" s="60"/>
      <c r="E145" s="60"/>
      <c r="F145" s="60"/>
      <c r="G145" s="61"/>
      <c r="H145" s="59">
        <v>5.9900544749914708</v>
      </c>
    </row>
    <row r="146" spans="1:8">
      <c r="A146" s="15"/>
      <c r="B146" s="33" t="s">
        <v>128</v>
      </c>
      <c r="C146" s="25" t="s">
        <v>165</v>
      </c>
      <c r="D146" s="25">
        <v>20</v>
      </c>
      <c r="E146" s="25">
        <v>1.1800000000000002</v>
      </c>
      <c r="F146" s="25">
        <v>23.6</v>
      </c>
      <c r="G146" s="25">
        <v>1.31</v>
      </c>
      <c r="H146" s="25">
        <v>2.7897418383426902</v>
      </c>
    </row>
    <row r="147" spans="1:8">
      <c r="A147" s="15"/>
      <c r="B147" s="33"/>
      <c r="C147" s="13" t="s">
        <v>163</v>
      </c>
      <c r="D147" s="13">
        <v>20</v>
      </c>
      <c r="E147" s="13">
        <v>0.30799999999999994</v>
      </c>
      <c r="F147" s="13">
        <v>6.1599999999999984</v>
      </c>
      <c r="G147" s="13">
        <v>1.31</v>
      </c>
      <c r="H147" s="13">
        <v>0.72816990356741373</v>
      </c>
    </row>
    <row r="148" spans="1:8">
      <c r="A148" s="15"/>
      <c r="B148" s="33"/>
      <c r="C148" s="13" t="s">
        <v>63</v>
      </c>
      <c r="D148" s="13">
        <v>0.15</v>
      </c>
      <c r="E148" s="13">
        <v>4.82</v>
      </c>
      <c r="F148" s="13">
        <v>0.72299999999999998</v>
      </c>
      <c r="G148" s="13">
        <v>1.31</v>
      </c>
      <c r="H148" s="13">
        <v>8.5465396149227324E-2</v>
      </c>
    </row>
    <row r="149" spans="1:8">
      <c r="A149" s="15"/>
      <c r="B149" s="33"/>
      <c r="C149" s="13" t="s">
        <v>151</v>
      </c>
      <c r="D149" s="13">
        <v>1</v>
      </c>
      <c r="E149" s="13">
        <v>4.1000000000000009E-2</v>
      </c>
      <c r="F149" s="13">
        <v>4.1000000000000009E-2</v>
      </c>
      <c r="G149" s="13">
        <v>1.31</v>
      </c>
      <c r="H149" s="13">
        <v>4.846585397120776E-3</v>
      </c>
    </row>
    <row r="150" spans="1:8">
      <c r="A150" s="15"/>
      <c r="B150" s="33"/>
      <c r="C150" s="13" t="s">
        <v>168</v>
      </c>
      <c r="D150" s="13">
        <v>0.05</v>
      </c>
      <c r="E150" s="13">
        <v>11.052999999999997</v>
      </c>
      <c r="F150" s="13">
        <v>0.55264999999999986</v>
      </c>
      <c r="G150" s="13">
        <v>1.31</v>
      </c>
      <c r="H150" s="13">
        <v>6.5328424871190144E-2</v>
      </c>
    </row>
    <row r="151" spans="1:8">
      <c r="A151" s="15"/>
      <c r="B151" s="33"/>
      <c r="C151" s="13" t="s">
        <v>167</v>
      </c>
      <c r="D151" s="13">
        <v>550</v>
      </c>
      <c r="E151" s="13">
        <v>1.6499999999999997E-2</v>
      </c>
      <c r="F151" s="13">
        <v>9.0749999999999993</v>
      </c>
      <c r="G151" s="13">
        <v>1.31</v>
      </c>
      <c r="H151" s="13">
        <v>1.072750304362708</v>
      </c>
    </row>
    <row r="152" spans="1:8">
      <c r="A152" s="15"/>
      <c r="B152" s="33"/>
      <c r="C152" s="13" t="s">
        <v>161</v>
      </c>
      <c r="D152" s="13">
        <v>20</v>
      </c>
      <c r="E152" s="13">
        <v>0.08</v>
      </c>
      <c r="F152" s="13">
        <v>1.6</v>
      </c>
      <c r="G152" s="13">
        <v>1.31</v>
      </c>
      <c r="H152" s="13">
        <v>0.18913503988763999</v>
      </c>
    </row>
    <row r="153" spans="1:8">
      <c r="A153" s="15"/>
      <c r="B153" s="33"/>
      <c r="C153" s="13" t="s">
        <v>153</v>
      </c>
      <c r="D153" s="13">
        <v>90</v>
      </c>
      <c r="E153" s="13">
        <v>6.0000000000000019E-3</v>
      </c>
      <c r="F153" s="13">
        <v>0.54000000000000015</v>
      </c>
      <c r="G153" s="13">
        <v>1.31</v>
      </c>
      <c r="H153" s="13">
        <v>6.3833075962078517E-2</v>
      </c>
    </row>
    <row r="154" spans="1:8" ht="16.5" thickBot="1">
      <c r="A154" s="15"/>
      <c r="B154" s="33"/>
      <c r="C154" s="14" t="s">
        <v>158</v>
      </c>
      <c r="D154" s="14">
        <v>0.05</v>
      </c>
      <c r="E154" s="14">
        <v>574.03</v>
      </c>
      <c r="F154" s="14">
        <v>28.701499999999999</v>
      </c>
      <c r="G154" s="14">
        <v>1.31</v>
      </c>
      <c r="H154" s="14">
        <v>3.3927870920844372</v>
      </c>
    </row>
    <row r="155" spans="1:8" ht="16.5" thickBot="1">
      <c r="A155" s="76" t="s">
        <v>152</v>
      </c>
      <c r="B155" s="60"/>
      <c r="C155" s="60"/>
      <c r="D155" s="60"/>
      <c r="E155" s="60"/>
      <c r="F155" s="60"/>
      <c r="G155" s="61"/>
      <c r="H155" s="59">
        <v>8.3920576606245056</v>
      </c>
    </row>
    <row r="156" spans="1:8">
      <c r="A156" s="15"/>
      <c r="B156" s="33" t="s">
        <v>128</v>
      </c>
      <c r="C156" s="25" t="s">
        <v>163</v>
      </c>
      <c r="D156" s="25">
        <v>20</v>
      </c>
      <c r="E156" s="25">
        <v>0.186</v>
      </c>
      <c r="F156" s="25">
        <v>3.7199999999999998</v>
      </c>
      <c r="G156" s="25">
        <v>1.31</v>
      </c>
      <c r="H156" s="25">
        <v>0.43973896773876298</v>
      </c>
    </row>
    <row r="157" spans="1:8">
      <c r="A157" s="15"/>
      <c r="B157" s="33"/>
      <c r="C157" s="13" t="s">
        <v>160</v>
      </c>
      <c r="D157" s="13">
        <v>0.3</v>
      </c>
      <c r="E157" s="13">
        <v>13.899000000000001</v>
      </c>
      <c r="F157" s="13">
        <v>4.1696999999999997</v>
      </c>
      <c r="G157" s="13">
        <v>1.31</v>
      </c>
      <c r="H157" s="13">
        <v>0.4928977348871828</v>
      </c>
    </row>
    <row r="158" spans="1:8">
      <c r="A158" s="15"/>
      <c r="B158" s="33"/>
      <c r="C158" s="13" t="s">
        <v>63</v>
      </c>
      <c r="D158" s="13">
        <v>0.15</v>
      </c>
      <c r="E158" s="13">
        <v>22.488</v>
      </c>
      <c r="F158" s="13">
        <v>3.3731999999999998</v>
      </c>
      <c r="G158" s="13">
        <v>1.31</v>
      </c>
      <c r="H158" s="13">
        <v>0.39874394784311695</v>
      </c>
    </row>
    <row r="159" spans="1:8" ht="16.5" thickBot="1">
      <c r="A159" s="15"/>
      <c r="B159" s="33"/>
      <c r="C159" s="14" t="s">
        <v>161</v>
      </c>
      <c r="D159" s="14">
        <v>20</v>
      </c>
      <c r="E159" s="14">
        <v>6.3099999999999989E-2</v>
      </c>
      <c r="F159" s="14">
        <v>1.2619999999999998</v>
      </c>
      <c r="G159" s="14">
        <v>1.31</v>
      </c>
      <c r="H159" s="14">
        <v>0.14918026271137602</v>
      </c>
    </row>
    <row r="160" spans="1:8" ht="16.5" thickBot="1">
      <c r="A160" s="76" t="s">
        <v>152</v>
      </c>
      <c r="B160" s="60"/>
      <c r="C160" s="60"/>
      <c r="D160" s="60"/>
      <c r="E160" s="60"/>
      <c r="F160" s="60"/>
      <c r="G160" s="61"/>
      <c r="H160" s="59">
        <v>1.4805609131804389</v>
      </c>
    </row>
    <row r="161" spans="1:8">
      <c r="A161" s="15"/>
      <c r="B161" s="33" t="s">
        <v>128</v>
      </c>
      <c r="C161" s="25" t="s">
        <v>163</v>
      </c>
      <c r="D161" s="25">
        <v>20</v>
      </c>
      <c r="E161" s="25">
        <v>9.7999999999999997E-3</v>
      </c>
      <c r="F161" s="25">
        <v>0.19600000000000001</v>
      </c>
      <c r="G161" s="25">
        <v>1.31</v>
      </c>
      <c r="H161" s="25">
        <v>2.3169042386235902E-2</v>
      </c>
    </row>
    <row r="162" spans="1:8">
      <c r="A162" s="15"/>
      <c r="B162" s="33"/>
      <c r="C162" s="13" t="s">
        <v>160</v>
      </c>
      <c r="D162" s="13">
        <v>0.3</v>
      </c>
      <c r="E162" s="13">
        <v>1.1299999999999999</v>
      </c>
      <c r="F162" s="13">
        <v>0.33899999999999997</v>
      </c>
      <c r="G162" s="13">
        <v>1.31</v>
      </c>
      <c r="H162" s="13">
        <v>4.0072986576193723E-2</v>
      </c>
    </row>
    <row r="163" spans="1:8" ht="16.5" thickBot="1">
      <c r="A163" s="15"/>
      <c r="B163" s="33"/>
      <c r="C163" s="14" t="s">
        <v>63</v>
      </c>
      <c r="D163" s="14">
        <v>0.15</v>
      </c>
      <c r="E163" s="14">
        <v>0.123</v>
      </c>
      <c r="F163" s="14">
        <v>1.8449999999999998E-2</v>
      </c>
      <c r="G163" s="14">
        <v>1.31</v>
      </c>
      <c r="H163" s="14">
        <v>2.1809634287043482E-3</v>
      </c>
    </row>
    <row r="164" spans="1:8" ht="16.5" thickBot="1">
      <c r="A164" s="76" t="s">
        <v>152</v>
      </c>
      <c r="B164" s="60"/>
      <c r="C164" s="60"/>
      <c r="D164" s="60"/>
      <c r="E164" s="60"/>
      <c r="F164" s="60"/>
      <c r="G164" s="61"/>
      <c r="H164" s="59">
        <v>6.5422992391133972E-2</v>
      </c>
    </row>
    <row r="165" spans="1:8">
      <c r="A165" s="15"/>
      <c r="B165" s="33" t="s">
        <v>133</v>
      </c>
      <c r="C165" s="25" t="s">
        <v>154</v>
      </c>
      <c r="D165" s="25">
        <v>550</v>
      </c>
      <c r="E165" s="25">
        <v>0.83599999999999997</v>
      </c>
      <c r="F165" s="25">
        <v>459.79999999999995</v>
      </c>
      <c r="G165" s="25">
        <v>1.31</v>
      </c>
      <c r="H165" s="25">
        <v>54.352682087710541</v>
      </c>
    </row>
    <row r="166" spans="1:8">
      <c r="A166" s="15"/>
      <c r="B166" s="33"/>
      <c r="C166" s="13" t="s">
        <v>63</v>
      </c>
      <c r="D166" s="13">
        <v>0.15</v>
      </c>
      <c r="E166" s="13">
        <v>170.09299999999999</v>
      </c>
      <c r="F166" s="13">
        <v>25.513949999999998</v>
      </c>
      <c r="G166" s="13">
        <v>1.31</v>
      </c>
      <c r="H166" s="13">
        <v>3.0159887193382824</v>
      </c>
    </row>
    <row r="167" spans="1:8">
      <c r="A167" s="15"/>
      <c r="B167" s="33"/>
      <c r="C167" s="13" t="s">
        <v>169</v>
      </c>
      <c r="D167" s="13">
        <v>11</v>
      </c>
      <c r="E167" s="13">
        <v>0.73360000000000003</v>
      </c>
      <c r="F167" s="13">
        <v>8.0696000000000012</v>
      </c>
      <c r="G167" s="13">
        <v>1.31</v>
      </c>
      <c r="H167" s="13">
        <v>0.95390257367331244</v>
      </c>
    </row>
    <row r="168" spans="1:8">
      <c r="A168" s="15"/>
      <c r="B168" s="33"/>
      <c r="C168" s="13" t="s">
        <v>151</v>
      </c>
      <c r="D168" s="13">
        <v>1</v>
      </c>
      <c r="E168" s="13">
        <v>249.518</v>
      </c>
      <c r="F168" s="13">
        <v>249.518</v>
      </c>
      <c r="G168" s="13">
        <v>1.31</v>
      </c>
      <c r="H168" s="13">
        <v>29.495373051677596</v>
      </c>
    </row>
    <row r="169" spans="1:8">
      <c r="A169" s="15"/>
      <c r="B169" s="33"/>
      <c r="C169" s="13" t="s">
        <v>164</v>
      </c>
      <c r="D169" s="13">
        <v>90</v>
      </c>
      <c r="E169" s="13">
        <v>1.573</v>
      </c>
      <c r="F169" s="13">
        <v>141.57</v>
      </c>
      <c r="G169" s="13">
        <v>1.31</v>
      </c>
      <c r="H169" s="13">
        <v>16.734904748058248</v>
      </c>
    </row>
    <row r="170" spans="1:8">
      <c r="A170" s="15"/>
      <c r="B170" s="33"/>
      <c r="C170" s="13" t="s">
        <v>167</v>
      </c>
      <c r="D170" s="13">
        <v>550</v>
      </c>
      <c r="E170" s="13">
        <v>15.795399999999999</v>
      </c>
      <c r="F170" s="13">
        <v>8687.4699999999993</v>
      </c>
      <c r="G170" s="13">
        <v>1.31</v>
      </c>
      <c r="H170" s="13">
        <v>1026.9406156079224</v>
      </c>
    </row>
    <row r="171" spans="1:8">
      <c r="A171" s="15"/>
      <c r="B171" s="33"/>
      <c r="C171" s="13" t="s">
        <v>156</v>
      </c>
      <c r="D171" s="13">
        <v>0.05</v>
      </c>
      <c r="E171" s="13">
        <v>1030.73</v>
      </c>
      <c r="F171" s="13">
        <v>51.536500000000004</v>
      </c>
      <c r="G171" s="13">
        <v>1.31</v>
      </c>
      <c r="H171" s="13">
        <v>6.092098739480849</v>
      </c>
    </row>
    <row r="172" spans="1:8">
      <c r="A172" s="15"/>
      <c r="B172" s="33"/>
      <c r="C172" s="13" t="s">
        <v>161</v>
      </c>
      <c r="D172" s="13">
        <v>20</v>
      </c>
      <c r="E172" s="13">
        <v>0.72100000000000009</v>
      </c>
      <c r="F172" s="13">
        <v>14.420000000000002</v>
      </c>
      <c r="G172" s="13">
        <v>1.31</v>
      </c>
      <c r="H172" s="13">
        <v>1.7045795469873557</v>
      </c>
    </row>
    <row r="173" spans="1:8">
      <c r="A173" s="15"/>
      <c r="B173" s="33"/>
      <c r="C173" s="13" t="s">
        <v>153</v>
      </c>
      <c r="D173" s="13">
        <v>90</v>
      </c>
      <c r="E173" s="13">
        <v>21.828999999999997</v>
      </c>
      <c r="F173" s="13">
        <v>1964.6099999999997</v>
      </c>
      <c r="G173" s="13">
        <v>1.31</v>
      </c>
      <c r="H173" s="13">
        <v>232.23536919603524</v>
      </c>
    </row>
    <row r="174" spans="1:8">
      <c r="A174" s="15"/>
      <c r="B174" s="33"/>
      <c r="C174" s="13" t="s">
        <v>158</v>
      </c>
      <c r="D174" s="13">
        <v>0.05</v>
      </c>
      <c r="E174" s="13">
        <v>4893.01</v>
      </c>
      <c r="F174" s="13">
        <v>244.65050000000002</v>
      </c>
      <c r="G174" s="13">
        <v>1.31</v>
      </c>
      <c r="H174" s="13">
        <v>28.919988797519419</v>
      </c>
    </row>
    <row r="175" spans="1:8">
      <c r="A175" s="15"/>
      <c r="B175" s="33"/>
      <c r="C175" s="13" t="s">
        <v>170</v>
      </c>
      <c r="D175" s="13">
        <v>90</v>
      </c>
      <c r="E175" s="13">
        <v>0.11099999999999999</v>
      </c>
      <c r="F175" s="13">
        <v>9.9899999999999984</v>
      </c>
      <c r="G175" s="13">
        <v>1.31</v>
      </c>
      <c r="H175" s="13">
        <v>1.180911905298452</v>
      </c>
    </row>
    <row r="176" spans="1:8">
      <c r="A176" s="15"/>
      <c r="B176" s="33"/>
      <c r="C176" s="13" t="s">
        <v>171</v>
      </c>
      <c r="D176" s="13">
        <v>0.05</v>
      </c>
      <c r="E176" s="13">
        <v>469.23400000000015</v>
      </c>
      <c r="F176" s="13">
        <v>23.461700000000008</v>
      </c>
      <c r="G176" s="13">
        <v>1.31</v>
      </c>
      <c r="H176" s="13">
        <v>2.773393478332403</v>
      </c>
    </row>
    <row r="177" spans="1:8" ht="16.5" thickBot="1">
      <c r="A177" s="15"/>
      <c r="B177" s="33"/>
      <c r="C177" s="14" t="s">
        <v>172</v>
      </c>
      <c r="D177" s="14">
        <v>0.05</v>
      </c>
      <c r="E177" s="14">
        <v>300.697</v>
      </c>
      <c r="F177" s="14">
        <v>15.03485</v>
      </c>
      <c r="G177" s="14">
        <v>1.31</v>
      </c>
      <c r="H177" s="14">
        <v>1.7772605965341779</v>
      </c>
    </row>
    <row r="178" spans="1:8" ht="16.5" thickBot="1">
      <c r="A178" s="76" t="s">
        <v>152</v>
      </c>
      <c r="B178" s="60"/>
      <c r="C178" s="60"/>
      <c r="D178" s="60"/>
      <c r="E178" s="60"/>
      <c r="F178" s="60"/>
      <c r="G178" s="61"/>
      <c r="H178" s="59">
        <v>1406.1770690485682</v>
      </c>
    </row>
    <row r="179" spans="1:8">
      <c r="A179" s="15"/>
      <c r="B179" s="33" t="s">
        <v>133</v>
      </c>
      <c r="C179" s="25" t="s">
        <v>165</v>
      </c>
      <c r="D179" s="25">
        <v>20</v>
      </c>
      <c r="E179" s="25">
        <v>2.4999999999999996E-3</v>
      </c>
      <c r="F179" s="25">
        <v>4.9999999999999989E-2</v>
      </c>
      <c r="G179" s="25">
        <v>1.31</v>
      </c>
      <c r="H179" s="25">
        <v>5.9104699964887489E-3</v>
      </c>
    </row>
    <row r="180" spans="1:8">
      <c r="A180" s="15"/>
      <c r="B180" s="33"/>
      <c r="C180" s="13" t="s">
        <v>163</v>
      </c>
      <c r="D180" s="13">
        <v>20</v>
      </c>
      <c r="E180" s="13">
        <v>0.04</v>
      </c>
      <c r="F180" s="13">
        <v>0.8</v>
      </c>
      <c r="G180" s="13">
        <v>1.31</v>
      </c>
      <c r="H180" s="13">
        <v>9.4567519943819997E-2</v>
      </c>
    </row>
    <row r="181" spans="1:8">
      <c r="A181" s="15"/>
      <c r="B181" s="33"/>
      <c r="C181" s="13" t="s">
        <v>63</v>
      </c>
      <c r="D181" s="13">
        <v>0.15</v>
      </c>
      <c r="E181" s="13">
        <v>0.14000000000000001</v>
      </c>
      <c r="F181" s="13">
        <v>2.1000000000000001E-2</v>
      </c>
      <c r="G181" s="13">
        <v>1.31</v>
      </c>
      <c r="H181" s="13">
        <v>2.4823973985252752E-3</v>
      </c>
    </row>
    <row r="182" spans="1:8">
      <c r="A182" s="15"/>
      <c r="B182" s="33"/>
      <c r="C182" s="13" t="s">
        <v>151</v>
      </c>
      <c r="D182" s="13">
        <v>1</v>
      </c>
      <c r="E182" s="13">
        <v>1.5E-3</v>
      </c>
      <c r="F182" s="13">
        <v>1.5E-3</v>
      </c>
      <c r="G182" s="13">
        <v>1.31</v>
      </c>
      <c r="H182" s="13">
        <v>1.7731409989466251E-4</v>
      </c>
    </row>
    <row r="183" spans="1:8">
      <c r="A183" s="15"/>
      <c r="B183" s="33"/>
      <c r="C183" s="13" t="s">
        <v>167</v>
      </c>
      <c r="D183" s="13">
        <v>550</v>
      </c>
      <c r="E183" s="13">
        <v>9.7500000000000006E-4</v>
      </c>
      <c r="F183" s="13">
        <v>0.53625</v>
      </c>
      <c r="G183" s="13">
        <v>1.31</v>
      </c>
      <c r="H183" s="13">
        <v>6.338979071234184E-2</v>
      </c>
    </row>
    <row r="184" spans="1:8">
      <c r="A184" s="15"/>
      <c r="B184" s="33"/>
      <c r="C184" s="13" t="s">
        <v>161</v>
      </c>
      <c r="D184" s="13">
        <v>20</v>
      </c>
      <c r="E184" s="13">
        <v>5.0000000000000001E-4</v>
      </c>
      <c r="F184" s="13">
        <v>0.01</v>
      </c>
      <c r="G184" s="13">
        <v>1.31</v>
      </c>
      <c r="H184" s="13">
        <v>1.18209399929775E-3</v>
      </c>
    </row>
    <row r="185" spans="1:8">
      <c r="A185" s="15"/>
      <c r="B185" s="33"/>
      <c r="C185" s="13" t="s">
        <v>153</v>
      </c>
      <c r="D185" s="13">
        <v>90</v>
      </c>
      <c r="E185" s="13">
        <v>2.2500000000000003E-3</v>
      </c>
      <c r="F185" s="13">
        <v>0.20250000000000001</v>
      </c>
      <c r="G185" s="13">
        <v>1.31</v>
      </c>
      <c r="H185" s="13">
        <v>2.393740348577944E-2</v>
      </c>
    </row>
    <row r="186" spans="1:8" ht="16.5" thickBot="1">
      <c r="A186" s="15"/>
      <c r="B186" s="33"/>
      <c r="C186" s="14" t="s">
        <v>170</v>
      </c>
      <c r="D186" s="14">
        <v>90</v>
      </c>
      <c r="E186" s="14">
        <v>7.5000000000000002E-4</v>
      </c>
      <c r="F186" s="14">
        <v>6.7500000000000004E-2</v>
      </c>
      <c r="G186" s="14">
        <v>1.31</v>
      </c>
      <c r="H186" s="14">
        <v>7.9791344952598129E-3</v>
      </c>
    </row>
    <row r="187" spans="1:8" ht="16.5" thickBot="1">
      <c r="A187" s="76" t="s">
        <v>152</v>
      </c>
      <c r="B187" s="60"/>
      <c r="C187" s="60"/>
      <c r="D187" s="60"/>
      <c r="E187" s="60"/>
      <c r="F187" s="60"/>
      <c r="G187" s="61"/>
      <c r="H187" s="59">
        <v>0.19962612413140754</v>
      </c>
    </row>
    <row r="188" spans="1:8">
      <c r="A188" s="15"/>
      <c r="B188" s="33" t="s">
        <v>133</v>
      </c>
      <c r="C188" s="25" t="s">
        <v>63</v>
      </c>
      <c r="D188" s="25">
        <v>0.15</v>
      </c>
      <c r="E188" s="25">
        <v>1.1759999999999999</v>
      </c>
      <c r="F188" s="25">
        <v>0.17639999999999997</v>
      </c>
      <c r="G188" s="25">
        <v>1.31</v>
      </c>
      <c r="H188" s="25">
        <v>2.0852138147612307E-2</v>
      </c>
    </row>
    <row r="189" spans="1:8">
      <c r="A189" s="15"/>
      <c r="B189" s="33"/>
      <c r="C189" s="13" t="s">
        <v>155</v>
      </c>
      <c r="D189" s="13">
        <v>11</v>
      </c>
      <c r="E189" s="13">
        <v>7.2000000000000005E-4</v>
      </c>
      <c r="F189" s="13">
        <v>7.92E-3</v>
      </c>
      <c r="G189" s="13">
        <v>1.31</v>
      </c>
      <c r="H189" s="13">
        <v>9.3621844744381805E-4</v>
      </c>
    </row>
    <row r="190" spans="1:8">
      <c r="A190" s="15"/>
      <c r="B190" s="33"/>
      <c r="C190" s="13" t="s">
        <v>151</v>
      </c>
      <c r="D190" s="13">
        <v>1</v>
      </c>
      <c r="E190" s="13">
        <v>7.1999999999999995E-2</v>
      </c>
      <c r="F190" s="13">
        <v>7.1999999999999995E-2</v>
      </c>
      <c r="G190" s="13">
        <v>1.31</v>
      </c>
      <c r="H190" s="13">
        <v>8.5110767949437994E-3</v>
      </c>
    </row>
    <row r="191" spans="1:8">
      <c r="A191" s="15"/>
      <c r="B191" s="33"/>
      <c r="C191" s="13" t="s">
        <v>173</v>
      </c>
      <c r="D191" s="13">
        <v>0.05</v>
      </c>
      <c r="E191" s="13">
        <v>36.816000000000003</v>
      </c>
      <c r="F191" s="13">
        <v>1.8408000000000002</v>
      </c>
      <c r="G191" s="13">
        <v>1.31</v>
      </c>
      <c r="H191" s="13">
        <v>0.21759986339072984</v>
      </c>
    </row>
    <row r="192" spans="1:8">
      <c r="A192" s="15"/>
      <c r="B192" s="33"/>
      <c r="C192" s="13" t="s">
        <v>164</v>
      </c>
      <c r="D192" s="13">
        <v>90</v>
      </c>
      <c r="E192" s="13">
        <v>1.1000000000000001E-3</v>
      </c>
      <c r="F192" s="13">
        <v>9.9000000000000005E-2</v>
      </c>
      <c r="G192" s="13">
        <v>1.31</v>
      </c>
      <c r="H192" s="13">
        <v>1.1702730593047725E-2</v>
      </c>
    </row>
    <row r="193" spans="1:8">
      <c r="A193" s="15"/>
      <c r="B193" s="33"/>
      <c r="C193" s="13" t="s">
        <v>168</v>
      </c>
      <c r="D193" s="13">
        <v>0.05</v>
      </c>
      <c r="E193" s="13">
        <v>6.6239999999999997</v>
      </c>
      <c r="F193" s="13">
        <v>0.33119999999999999</v>
      </c>
      <c r="G193" s="13">
        <v>1.31</v>
      </c>
      <c r="H193" s="13">
        <v>3.9150953256741484E-2</v>
      </c>
    </row>
    <row r="194" spans="1:8">
      <c r="A194" s="15"/>
      <c r="B194" s="33"/>
      <c r="C194" s="13" t="s">
        <v>167</v>
      </c>
      <c r="D194" s="13">
        <v>550</v>
      </c>
      <c r="E194" s="13">
        <v>1.1999999999999999E-3</v>
      </c>
      <c r="F194" s="13">
        <v>0.65999999999999992</v>
      </c>
      <c r="G194" s="13">
        <v>1.31</v>
      </c>
      <c r="H194" s="13">
        <v>7.8018203953651485E-2</v>
      </c>
    </row>
    <row r="195" spans="1:8">
      <c r="A195" s="15"/>
      <c r="B195" s="33"/>
      <c r="C195" s="13" t="s">
        <v>161</v>
      </c>
      <c r="D195" s="13">
        <v>20</v>
      </c>
      <c r="E195" s="13">
        <v>4.7999999999999996E-3</v>
      </c>
      <c r="F195" s="13">
        <v>9.5999999999999988E-2</v>
      </c>
      <c r="G195" s="13">
        <v>1.31</v>
      </c>
      <c r="H195" s="13">
        <v>1.1348102393258399E-2</v>
      </c>
    </row>
    <row r="196" spans="1:8">
      <c r="A196" s="15"/>
      <c r="B196" s="33"/>
      <c r="C196" s="13" t="s">
        <v>153</v>
      </c>
      <c r="D196" s="13">
        <v>90</v>
      </c>
      <c r="E196" s="13">
        <v>7.1999999999999998E-3</v>
      </c>
      <c r="F196" s="13">
        <v>0.64800000000000002</v>
      </c>
      <c r="G196" s="13">
        <v>1.31</v>
      </c>
      <c r="H196" s="13">
        <v>7.6599691154494207E-2</v>
      </c>
    </row>
    <row r="197" spans="1:8" ht="16.5" thickBot="1">
      <c r="A197" s="15"/>
      <c r="B197" s="33"/>
      <c r="C197" s="14" t="s">
        <v>158</v>
      </c>
      <c r="D197" s="14">
        <v>0.05</v>
      </c>
      <c r="E197" s="14">
        <v>63</v>
      </c>
      <c r="F197" s="14">
        <v>3.1500000000000004</v>
      </c>
      <c r="G197" s="14">
        <v>1.31</v>
      </c>
      <c r="H197" s="14">
        <v>0.37235960977879135</v>
      </c>
    </row>
    <row r="198" spans="1:8" ht="16.5" thickBot="1">
      <c r="A198" s="76" t="s">
        <v>152</v>
      </c>
      <c r="B198" s="60"/>
      <c r="C198" s="60"/>
      <c r="D198" s="60"/>
      <c r="E198" s="60"/>
      <c r="F198" s="60"/>
      <c r="G198" s="61"/>
      <c r="H198" s="59">
        <v>0.83707858791071443</v>
      </c>
    </row>
    <row r="199" spans="1:8">
      <c r="A199" s="15"/>
      <c r="B199" s="119" t="s">
        <v>174</v>
      </c>
      <c r="C199" s="25" t="s">
        <v>63</v>
      </c>
      <c r="D199" s="25">
        <v>0.15</v>
      </c>
      <c r="E199" s="25">
        <v>4.899</v>
      </c>
      <c r="F199" s="25">
        <v>0.73485</v>
      </c>
      <c r="G199" s="25">
        <v>1.31</v>
      </c>
      <c r="H199" s="25">
        <v>8.6866177538395165E-2</v>
      </c>
    </row>
    <row r="200" spans="1:8">
      <c r="A200" s="15"/>
      <c r="B200" s="120"/>
      <c r="C200" s="13" t="s">
        <v>151</v>
      </c>
      <c r="D200" s="13">
        <v>1</v>
      </c>
      <c r="E200" s="13">
        <v>0.14100000000000001</v>
      </c>
      <c r="F200" s="13">
        <v>0.14100000000000001</v>
      </c>
      <c r="G200" s="13">
        <v>1.31</v>
      </c>
      <c r="H200" s="13">
        <v>1.6667525390098276E-2</v>
      </c>
    </row>
    <row r="201" spans="1:8">
      <c r="A201" s="15"/>
      <c r="B201" s="33"/>
      <c r="C201" s="13" t="s">
        <v>167</v>
      </c>
      <c r="D201" s="13">
        <v>550</v>
      </c>
      <c r="E201" s="13">
        <v>3.6479999999999999E-2</v>
      </c>
      <c r="F201" s="13">
        <v>20.064</v>
      </c>
      <c r="G201" s="13">
        <v>1.31</v>
      </c>
      <c r="H201" s="13">
        <v>2.3717534001910057</v>
      </c>
    </row>
    <row r="202" spans="1:8">
      <c r="A202" s="15"/>
      <c r="B202" s="33"/>
      <c r="C202" s="13" t="s">
        <v>161</v>
      </c>
      <c r="D202" s="13">
        <v>20</v>
      </c>
      <c r="E202" s="13">
        <v>7.5000000000000011E-2</v>
      </c>
      <c r="F202" s="13">
        <v>1.5000000000000002</v>
      </c>
      <c r="G202" s="13">
        <v>1.31</v>
      </c>
      <c r="H202" s="13">
        <v>0.17731409989466251</v>
      </c>
    </row>
    <row r="203" spans="1:8" ht="16.5" thickBot="1">
      <c r="A203" s="15"/>
      <c r="B203" s="33"/>
      <c r="C203" s="14" t="s">
        <v>153</v>
      </c>
      <c r="D203" s="14">
        <v>90</v>
      </c>
      <c r="E203" s="14">
        <v>1.9400000000000001E-2</v>
      </c>
      <c r="F203" s="14">
        <v>1.746</v>
      </c>
      <c r="G203" s="14">
        <v>1.31</v>
      </c>
      <c r="H203" s="14">
        <v>0.20639361227738717</v>
      </c>
    </row>
    <row r="204" spans="1:8" ht="16.5" thickBot="1">
      <c r="A204" s="76" t="s">
        <v>152</v>
      </c>
      <c r="B204" s="60"/>
      <c r="C204" s="60"/>
      <c r="D204" s="60"/>
      <c r="E204" s="60"/>
      <c r="F204" s="60"/>
      <c r="G204" s="61"/>
      <c r="H204" s="59">
        <v>2.858994815291549</v>
      </c>
    </row>
    <row r="205" spans="1:8">
      <c r="A205" s="15"/>
      <c r="B205" s="33" t="s">
        <v>140</v>
      </c>
      <c r="C205" s="25" t="s">
        <v>160</v>
      </c>
      <c r="D205" s="25">
        <v>0.3</v>
      </c>
      <c r="E205" s="25">
        <v>4.7190000000000003</v>
      </c>
      <c r="F205" s="25">
        <v>1.4157</v>
      </c>
      <c r="G205" s="25">
        <v>1.31</v>
      </c>
      <c r="H205" s="25">
        <v>0.16734904748058246</v>
      </c>
    </row>
    <row r="206" spans="1:8">
      <c r="A206" s="15"/>
      <c r="B206" s="33"/>
      <c r="C206" s="13" t="s">
        <v>63</v>
      </c>
      <c r="D206" s="13">
        <v>0.15</v>
      </c>
      <c r="E206" s="13">
        <v>125.43899999999999</v>
      </c>
      <c r="F206" s="13">
        <v>18.815849999999998</v>
      </c>
      <c r="G206" s="13">
        <v>1.31</v>
      </c>
      <c r="H206" s="13">
        <v>2.2242103376686568</v>
      </c>
    </row>
    <row r="207" spans="1:8">
      <c r="A207" s="15"/>
      <c r="B207" s="33"/>
      <c r="C207" s="13" t="s">
        <v>151</v>
      </c>
      <c r="D207" s="13">
        <v>1</v>
      </c>
      <c r="E207" s="13">
        <v>1.8560000000000001</v>
      </c>
      <c r="F207" s="13">
        <v>1.8560000000000001</v>
      </c>
      <c r="G207" s="13">
        <v>1.31</v>
      </c>
      <c r="H207" s="13">
        <v>0.2193966462696624</v>
      </c>
    </row>
    <row r="208" spans="1:8">
      <c r="A208" s="15"/>
      <c r="B208" s="33"/>
      <c r="C208" s="13" t="s">
        <v>167</v>
      </c>
      <c r="D208" s="13">
        <v>550</v>
      </c>
      <c r="E208" s="13">
        <v>2.0999999999999999E-3</v>
      </c>
      <c r="F208" s="13">
        <v>1.155</v>
      </c>
      <c r="G208" s="13">
        <v>1.31</v>
      </c>
      <c r="H208" s="13">
        <v>0.13653185691889011</v>
      </c>
    </row>
    <row r="209" spans="1:8">
      <c r="A209" s="15"/>
      <c r="B209" s="33"/>
      <c r="C209" s="13" t="s">
        <v>161</v>
      </c>
      <c r="D209" s="13">
        <v>20</v>
      </c>
      <c r="E209" s="13">
        <v>7.1999999999999995E-2</v>
      </c>
      <c r="F209" s="13">
        <v>1.44</v>
      </c>
      <c r="G209" s="13">
        <v>1.31</v>
      </c>
      <c r="H209" s="13">
        <v>0.17022153589887601</v>
      </c>
    </row>
    <row r="210" spans="1:8" ht="16.5" thickBot="1">
      <c r="A210" s="15"/>
      <c r="B210" s="33"/>
      <c r="C210" s="14" t="s">
        <v>153</v>
      </c>
      <c r="D210" s="14">
        <v>90</v>
      </c>
      <c r="E210" s="14">
        <v>0.06</v>
      </c>
      <c r="F210" s="14">
        <v>5.3999999999999995</v>
      </c>
      <c r="G210" s="14">
        <v>1.31</v>
      </c>
      <c r="H210" s="14">
        <v>0.638330759620785</v>
      </c>
    </row>
    <row r="211" spans="1:8" ht="16.5" thickBot="1">
      <c r="A211" s="76" t="s">
        <v>152</v>
      </c>
      <c r="B211" s="60"/>
      <c r="C211" s="60"/>
      <c r="D211" s="60"/>
      <c r="E211" s="60"/>
      <c r="F211" s="60"/>
      <c r="G211" s="61"/>
      <c r="H211" s="59">
        <v>3.5560401838574531</v>
      </c>
    </row>
    <row r="212" spans="1:8">
      <c r="A212" s="15"/>
      <c r="B212" s="41" t="s">
        <v>140</v>
      </c>
      <c r="C212" s="25" t="s">
        <v>160</v>
      </c>
      <c r="D212" s="25">
        <v>0.3</v>
      </c>
      <c r="E212" s="25">
        <v>4.8000000000000001E-2</v>
      </c>
      <c r="F212" s="25">
        <v>1.44E-2</v>
      </c>
      <c r="G212" s="25">
        <v>1.31</v>
      </c>
      <c r="H212" s="25">
        <v>1.7022153589887599E-3</v>
      </c>
    </row>
    <row r="213" spans="1:8">
      <c r="A213" s="15"/>
      <c r="B213" s="33"/>
      <c r="C213" s="13" t="s">
        <v>63</v>
      </c>
      <c r="D213" s="13">
        <v>0.15</v>
      </c>
      <c r="E213" s="13">
        <v>0.108</v>
      </c>
      <c r="F213" s="13">
        <v>1.6199999999999999E-2</v>
      </c>
      <c r="G213" s="13">
        <v>1.31</v>
      </c>
      <c r="H213" s="13">
        <v>1.914992278862355E-3</v>
      </c>
    </row>
    <row r="214" spans="1:8" ht="16.5" thickBot="1">
      <c r="A214" s="15"/>
      <c r="B214" s="33"/>
      <c r="C214" s="14" t="s">
        <v>161</v>
      </c>
      <c r="D214" s="14">
        <v>20</v>
      </c>
      <c r="E214" s="14">
        <v>1.1999999999999999E-3</v>
      </c>
      <c r="F214" s="14">
        <v>2.3999999999999997E-2</v>
      </c>
      <c r="G214" s="14">
        <v>1.31</v>
      </c>
      <c r="H214" s="14">
        <v>2.8370255983145997E-3</v>
      </c>
    </row>
    <row r="215" spans="1:8" ht="16.5" thickBot="1">
      <c r="A215" s="76" t="s">
        <v>152</v>
      </c>
      <c r="B215" s="60"/>
      <c r="C215" s="60"/>
      <c r="D215" s="60"/>
      <c r="E215" s="60"/>
      <c r="F215" s="60"/>
      <c r="G215" s="61"/>
      <c r="H215" s="59">
        <v>6.4542332361657139E-3</v>
      </c>
    </row>
    <row r="216" spans="1:8">
      <c r="A216" s="15"/>
      <c r="B216" s="33" t="s">
        <v>148</v>
      </c>
      <c r="C216" s="25" t="s">
        <v>163</v>
      </c>
      <c r="D216" s="25">
        <v>20</v>
      </c>
      <c r="E216" s="25">
        <v>1.617</v>
      </c>
      <c r="F216" s="25">
        <v>32.340000000000003</v>
      </c>
      <c r="G216" s="25">
        <v>1.31</v>
      </c>
      <c r="H216" s="25">
        <v>3.8228919937289243</v>
      </c>
    </row>
    <row r="217" spans="1:8">
      <c r="A217" s="15"/>
      <c r="B217" s="33"/>
      <c r="C217" s="13" t="s">
        <v>63</v>
      </c>
      <c r="D217" s="13">
        <v>0.15</v>
      </c>
      <c r="E217" s="13">
        <v>39.989000000000004</v>
      </c>
      <c r="F217" s="13">
        <v>5.9983500000000003</v>
      </c>
      <c r="G217" s="13">
        <v>1.31</v>
      </c>
      <c r="H217" s="13">
        <v>0.70906135406876591</v>
      </c>
    </row>
    <row r="218" spans="1:8">
      <c r="A218" s="15"/>
      <c r="B218" s="33"/>
      <c r="C218" s="13" t="s">
        <v>151</v>
      </c>
      <c r="D218" s="13">
        <v>1</v>
      </c>
      <c r="E218" s="13">
        <v>0.21599999999999997</v>
      </c>
      <c r="F218" s="13">
        <v>0.21599999999999997</v>
      </c>
      <c r="G218" s="13">
        <v>1.31</v>
      </c>
      <c r="H218" s="13">
        <v>2.5533230384831396E-2</v>
      </c>
    </row>
    <row r="219" spans="1:8">
      <c r="A219" s="15"/>
      <c r="B219" s="33"/>
      <c r="C219" s="13" t="s">
        <v>173</v>
      </c>
      <c r="D219" s="13">
        <v>0.05</v>
      </c>
      <c r="E219" s="13">
        <v>561.03200000000004</v>
      </c>
      <c r="F219" s="13">
        <v>28.051600000000004</v>
      </c>
      <c r="G219" s="13">
        <v>1.31</v>
      </c>
      <c r="H219" s="13">
        <v>3.315962803070077</v>
      </c>
    </row>
    <row r="220" spans="1:8">
      <c r="A220" s="15"/>
      <c r="B220" s="33"/>
      <c r="C220" s="13" t="s">
        <v>168</v>
      </c>
      <c r="D220" s="13">
        <v>0.05</v>
      </c>
      <c r="E220" s="13">
        <v>92.005999999999972</v>
      </c>
      <c r="F220" s="13">
        <v>4.6002999999999989</v>
      </c>
      <c r="G220" s="13">
        <v>1.31</v>
      </c>
      <c r="H220" s="13">
        <v>0.54379870249694384</v>
      </c>
    </row>
    <row r="221" spans="1:8">
      <c r="A221" s="15"/>
      <c r="B221" s="33"/>
      <c r="C221" s="13" t="s">
        <v>167</v>
      </c>
      <c r="D221" s="13">
        <v>550</v>
      </c>
      <c r="E221" s="13">
        <v>7.9200000000000007E-2</v>
      </c>
      <c r="F221" s="13">
        <v>43.56</v>
      </c>
      <c r="G221" s="13">
        <v>1.31</v>
      </c>
      <c r="H221" s="13">
        <v>5.1492014609409997</v>
      </c>
    </row>
    <row r="222" spans="1:8">
      <c r="A222" s="15"/>
      <c r="B222" s="33"/>
      <c r="C222" s="13" t="s">
        <v>161</v>
      </c>
      <c r="D222" s="13">
        <v>20</v>
      </c>
      <c r="E222" s="13">
        <v>0.19900000000000001</v>
      </c>
      <c r="F222" s="13">
        <v>3.9800000000000004</v>
      </c>
      <c r="G222" s="13">
        <v>1.31</v>
      </c>
      <c r="H222" s="13">
        <v>0.47047341172050455</v>
      </c>
    </row>
    <row r="223" spans="1:8" ht="16.5" thickBot="1">
      <c r="A223" s="15"/>
      <c r="B223" s="33"/>
      <c r="C223" s="14" t="s">
        <v>158</v>
      </c>
      <c r="D223" s="14">
        <v>0.05</v>
      </c>
      <c r="E223" s="14">
        <v>3788.8450000000003</v>
      </c>
      <c r="F223" s="14">
        <v>189.44225000000003</v>
      </c>
      <c r="G223" s="14">
        <v>1.31</v>
      </c>
      <c r="H223" s="14">
        <v>22.393854693846421</v>
      </c>
    </row>
    <row r="224" spans="1:8" ht="16.5" thickBot="1">
      <c r="A224" s="76" t="s">
        <v>66</v>
      </c>
      <c r="B224" s="60"/>
      <c r="C224" s="60"/>
      <c r="D224" s="60"/>
      <c r="E224" s="60"/>
      <c r="F224" s="60"/>
      <c r="G224" s="61"/>
      <c r="H224" s="59">
        <v>36.430777650257468</v>
      </c>
    </row>
    <row r="225" spans="1:9" ht="16.5" thickBot="1">
      <c r="A225" s="81" t="s">
        <v>175</v>
      </c>
      <c r="B225" s="71"/>
      <c r="C225" s="71"/>
      <c r="D225" s="71"/>
      <c r="E225" s="71"/>
      <c r="F225" s="71"/>
      <c r="G225" s="72"/>
      <c r="H225" s="59">
        <v>2398.9955375433651</v>
      </c>
      <c r="I225" s="104"/>
    </row>
    <row r="226" spans="1:9">
      <c r="A226" s="80"/>
      <c r="B226" s="33"/>
      <c r="C226" s="25"/>
      <c r="D226" s="25"/>
      <c r="E226" s="25"/>
      <c r="F226" s="25"/>
      <c r="G226" s="25"/>
      <c r="H226" s="25"/>
    </row>
    <row r="227" spans="1:9">
      <c r="A227" s="120" t="s">
        <v>176</v>
      </c>
      <c r="B227" s="33" t="s">
        <v>81</v>
      </c>
      <c r="C227" s="13" t="s">
        <v>160</v>
      </c>
      <c r="D227" s="13">
        <v>0.3</v>
      </c>
      <c r="E227" s="13">
        <v>13.950999999999997</v>
      </c>
      <c r="F227" s="13">
        <v>4.1852999999999989</v>
      </c>
      <c r="G227" s="13">
        <v>1.31</v>
      </c>
      <c r="H227" s="13">
        <v>0.49474180152608715</v>
      </c>
    </row>
    <row r="228" spans="1:9">
      <c r="A228" s="120"/>
      <c r="B228" s="33"/>
      <c r="C228" s="13" t="s">
        <v>63</v>
      </c>
      <c r="D228" s="13">
        <v>0.15</v>
      </c>
      <c r="E228" s="13">
        <v>38.078000000000003</v>
      </c>
      <c r="F228" s="13">
        <v>5.7117000000000004</v>
      </c>
      <c r="G228" s="13">
        <v>1.31</v>
      </c>
      <c r="H228" s="13">
        <v>0.6751766295788959</v>
      </c>
    </row>
    <row r="229" spans="1:9">
      <c r="A229" s="120"/>
      <c r="B229" s="33"/>
      <c r="C229" s="13" t="s">
        <v>161</v>
      </c>
      <c r="D229" s="13">
        <v>20</v>
      </c>
      <c r="E229" s="13">
        <v>2.5499999999999998</v>
      </c>
      <c r="F229" s="13">
        <v>51</v>
      </c>
      <c r="G229" s="13">
        <v>1.31</v>
      </c>
      <c r="H229" s="13">
        <v>6.028679396418525</v>
      </c>
    </row>
    <row r="230" spans="1:9" ht="16.5" thickBot="1">
      <c r="A230" s="121"/>
      <c r="B230" s="33"/>
      <c r="C230" s="14" t="s">
        <v>153</v>
      </c>
      <c r="D230" s="14">
        <v>90</v>
      </c>
      <c r="E230" s="14">
        <v>1.1999999999999997E-2</v>
      </c>
      <c r="F230" s="14">
        <v>1.0799999999999996</v>
      </c>
      <c r="G230" s="14">
        <v>1.31</v>
      </c>
      <c r="H230" s="14">
        <v>0.12766615192415695</v>
      </c>
    </row>
    <row r="231" spans="1:9" ht="16.5" thickBot="1">
      <c r="A231" s="76" t="s">
        <v>66</v>
      </c>
      <c r="B231" s="60"/>
      <c r="C231" s="60"/>
      <c r="D231" s="60"/>
      <c r="E231" s="60"/>
      <c r="F231" s="60"/>
      <c r="G231" s="61"/>
      <c r="H231" s="59">
        <v>7.3262639794476652</v>
      </c>
    </row>
    <row r="232" spans="1:9">
      <c r="A232" s="15"/>
      <c r="B232" s="33" t="s">
        <v>81</v>
      </c>
      <c r="C232" s="25" t="s">
        <v>163</v>
      </c>
      <c r="D232" s="25">
        <v>20</v>
      </c>
      <c r="E232" s="25">
        <v>0.92599999999999993</v>
      </c>
      <c r="F232" s="25">
        <v>18.52</v>
      </c>
      <c r="G232" s="25">
        <v>1.31</v>
      </c>
      <c r="H232" s="25">
        <v>2.189238086699433</v>
      </c>
    </row>
    <row r="233" spans="1:9">
      <c r="A233" s="15"/>
      <c r="B233" s="33"/>
      <c r="C233" s="13" t="s">
        <v>160</v>
      </c>
      <c r="D233" s="13">
        <v>0.3</v>
      </c>
      <c r="E233" s="13">
        <v>6.7100000000000009</v>
      </c>
      <c r="F233" s="13">
        <v>2.0130000000000003</v>
      </c>
      <c r="G233" s="13">
        <v>1.31</v>
      </c>
      <c r="H233" s="13">
        <v>0.23795552205863713</v>
      </c>
    </row>
    <row r="234" spans="1:9">
      <c r="A234" s="15"/>
      <c r="B234" s="33"/>
      <c r="C234" s="13" t="s">
        <v>63</v>
      </c>
      <c r="D234" s="13">
        <v>0.15</v>
      </c>
      <c r="E234" s="13">
        <v>30.911999999999995</v>
      </c>
      <c r="F234" s="13">
        <v>4.6367999999999991</v>
      </c>
      <c r="G234" s="13">
        <v>1.31</v>
      </c>
      <c r="H234" s="13">
        <v>0.54811334559438063</v>
      </c>
    </row>
    <row r="235" spans="1:9">
      <c r="A235" s="15"/>
      <c r="B235" s="33"/>
      <c r="C235" s="13" t="s">
        <v>151</v>
      </c>
      <c r="D235" s="13">
        <v>1</v>
      </c>
      <c r="E235" s="13">
        <v>0.06</v>
      </c>
      <c r="F235" s="13">
        <v>0.06</v>
      </c>
      <c r="G235" s="13">
        <v>1.31</v>
      </c>
      <c r="H235" s="13">
        <v>7.0925639957864998E-3</v>
      </c>
    </row>
    <row r="236" spans="1:9">
      <c r="A236" s="15"/>
      <c r="B236" s="33"/>
      <c r="C236" s="13" t="s">
        <v>161</v>
      </c>
      <c r="D236" s="13">
        <v>20</v>
      </c>
      <c r="E236" s="13">
        <v>16.674000000000003</v>
      </c>
      <c r="F236" s="13">
        <v>333.48000000000008</v>
      </c>
      <c r="G236" s="13">
        <v>1.31</v>
      </c>
      <c r="H236" s="13">
        <v>39.420470688581375</v>
      </c>
    </row>
    <row r="237" spans="1:9" ht="16.5" thickBot="1">
      <c r="A237" s="15"/>
      <c r="B237" s="33"/>
      <c r="C237" s="14" t="s">
        <v>153</v>
      </c>
      <c r="D237" s="14">
        <v>90</v>
      </c>
      <c r="E237" s="14">
        <v>4.0800000000000003E-2</v>
      </c>
      <c r="F237" s="14">
        <v>3.6720000000000002</v>
      </c>
      <c r="G237" s="14">
        <v>1.31</v>
      </c>
      <c r="H237" s="14">
        <v>0.43406491654213386</v>
      </c>
    </row>
    <row r="238" spans="1:9" ht="16.5" thickBot="1">
      <c r="A238" s="76" t="s">
        <v>66</v>
      </c>
      <c r="B238" s="60"/>
      <c r="C238" s="60"/>
      <c r="D238" s="60"/>
      <c r="E238" s="60"/>
      <c r="F238" s="61"/>
      <c r="G238" s="59"/>
      <c r="H238" s="59">
        <v>42.836935123471747</v>
      </c>
    </row>
    <row r="239" spans="1:9">
      <c r="A239" s="15"/>
      <c r="B239" s="33" t="s">
        <v>81</v>
      </c>
      <c r="C239" s="25" t="s">
        <v>163</v>
      </c>
      <c r="D239" s="25">
        <v>20</v>
      </c>
      <c r="E239" s="25">
        <v>1.879</v>
      </c>
      <c r="F239" s="25">
        <v>37.58</v>
      </c>
      <c r="G239" s="25">
        <v>1.31</v>
      </c>
      <c r="H239" s="25">
        <v>4.4423092493609442</v>
      </c>
    </row>
    <row r="240" spans="1:9">
      <c r="A240" s="15"/>
      <c r="B240" s="33"/>
      <c r="C240" s="13" t="s">
        <v>160</v>
      </c>
      <c r="D240" s="13">
        <v>0.3</v>
      </c>
      <c r="E240" s="13">
        <v>8.9009999999999998</v>
      </c>
      <c r="F240" s="13">
        <v>2.6702999999999997</v>
      </c>
      <c r="G240" s="13">
        <v>1.31</v>
      </c>
      <c r="H240" s="13">
        <v>0.31565456063247815</v>
      </c>
    </row>
    <row r="241" spans="1:8">
      <c r="A241" s="15"/>
      <c r="B241" s="33"/>
      <c r="C241" s="13" t="s">
        <v>63</v>
      </c>
      <c r="D241" s="13">
        <v>0.15</v>
      </c>
      <c r="E241" s="13">
        <v>11.776</v>
      </c>
      <c r="F241" s="13">
        <v>1.7664</v>
      </c>
      <c r="G241" s="13">
        <v>1.31</v>
      </c>
      <c r="H241" s="13">
        <v>0.20880508403595455</v>
      </c>
    </row>
    <row r="242" spans="1:8">
      <c r="A242" s="15"/>
      <c r="B242" s="33"/>
      <c r="C242" s="13" t="s">
        <v>151</v>
      </c>
      <c r="D242" s="13">
        <v>1</v>
      </c>
      <c r="E242" s="13">
        <v>0</v>
      </c>
      <c r="F242" s="13">
        <v>0</v>
      </c>
      <c r="G242" s="13">
        <v>1.31</v>
      </c>
      <c r="H242" s="13">
        <v>0</v>
      </c>
    </row>
    <row r="243" spans="1:8">
      <c r="A243" s="15"/>
      <c r="B243" s="33"/>
      <c r="C243" s="13" t="s">
        <v>161</v>
      </c>
      <c r="D243" s="13">
        <v>20</v>
      </c>
      <c r="E243" s="13">
        <v>3.2000000000000001E-2</v>
      </c>
      <c r="F243" s="13">
        <v>0.64</v>
      </c>
      <c r="G243" s="13">
        <v>1.31</v>
      </c>
      <c r="H243" s="13">
        <v>7.5654015955055998E-2</v>
      </c>
    </row>
    <row r="244" spans="1:8" ht="16.5" thickBot="1">
      <c r="A244" s="15"/>
      <c r="B244" s="33"/>
      <c r="C244" s="14" t="s">
        <v>153</v>
      </c>
      <c r="D244" s="14">
        <v>90</v>
      </c>
      <c r="E244" s="14">
        <v>4.2000000000000003E-2</v>
      </c>
      <c r="F244" s="14">
        <v>3.7800000000000002</v>
      </c>
      <c r="G244" s="14">
        <v>1.31</v>
      </c>
      <c r="H244" s="14">
        <v>0.44683153173454954</v>
      </c>
    </row>
    <row r="245" spans="1:8" ht="16.5" thickBot="1">
      <c r="A245" s="76" t="s">
        <v>66</v>
      </c>
      <c r="B245" s="60"/>
      <c r="C245" s="60"/>
      <c r="D245" s="60"/>
      <c r="E245" s="60"/>
      <c r="F245" s="60"/>
      <c r="G245" s="61"/>
      <c r="H245" s="59">
        <v>5.4892544417189821</v>
      </c>
    </row>
    <row r="246" spans="1:8">
      <c r="A246" s="15"/>
      <c r="B246" s="33" t="s">
        <v>81</v>
      </c>
      <c r="C246" s="25" t="s">
        <v>163</v>
      </c>
      <c r="D246" s="25">
        <v>20</v>
      </c>
      <c r="E246" s="25">
        <v>13.399000000000001</v>
      </c>
      <c r="F246" s="25">
        <v>267.98</v>
      </c>
      <c r="G246" s="25">
        <v>1.31</v>
      </c>
      <c r="H246" s="25">
        <v>31.677754993181104</v>
      </c>
    </row>
    <row r="247" spans="1:8">
      <c r="A247" s="15"/>
      <c r="B247" s="33"/>
      <c r="C247" s="13" t="s">
        <v>160</v>
      </c>
      <c r="D247" s="13">
        <v>0.3</v>
      </c>
      <c r="E247" s="13">
        <v>23.621000000000002</v>
      </c>
      <c r="F247" s="13">
        <v>7.0863000000000005</v>
      </c>
      <c r="G247" s="13">
        <v>1.31</v>
      </c>
      <c r="H247" s="13">
        <v>0.83766727072236458</v>
      </c>
    </row>
    <row r="248" spans="1:8">
      <c r="A248" s="15"/>
      <c r="B248" s="33"/>
      <c r="C248" s="13" t="s">
        <v>63</v>
      </c>
      <c r="D248" s="13">
        <v>0.15</v>
      </c>
      <c r="E248" s="13">
        <v>21.332999999999998</v>
      </c>
      <c r="F248" s="13">
        <v>3.1999499999999999</v>
      </c>
      <c r="G248" s="13">
        <v>1.31</v>
      </c>
      <c r="H248" s="13">
        <v>0.3782641693052835</v>
      </c>
    </row>
    <row r="249" spans="1:8" ht="16.5" thickBot="1">
      <c r="A249" s="15"/>
      <c r="B249" s="33"/>
      <c r="C249" s="14" t="s">
        <v>161</v>
      </c>
      <c r="D249" s="14">
        <v>20</v>
      </c>
      <c r="E249" s="14">
        <v>0.68500000000000005</v>
      </c>
      <c r="F249" s="14">
        <v>13.700000000000001</v>
      </c>
      <c r="G249" s="14">
        <v>1.31</v>
      </c>
      <c r="H249" s="14">
        <v>1.6194687790379176</v>
      </c>
    </row>
    <row r="250" spans="1:8" ht="16.5" thickBot="1">
      <c r="A250" s="76" t="s">
        <v>66</v>
      </c>
      <c r="B250" s="60"/>
      <c r="C250" s="60"/>
      <c r="D250" s="60"/>
      <c r="E250" s="60"/>
      <c r="F250" s="60"/>
      <c r="G250" s="61"/>
      <c r="H250" s="59">
        <v>34.513155212246666</v>
      </c>
    </row>
    <row r="251" spans="1:8">
      <c r="A251" s="15"/>
      <c r="B251" s="33" t="s">
        <v>81</v>
      </c>
      <c r="C251" s="25" t="s">
        <v>163</v>
      </c>
      <c r="D251" s="25">
        <v>20</v>
      </c>
      <c r="E251" s="25">
        <v>1.6429999999999998</v>
      </c>
      <c r="F251" s="25">
        <v>32.86</v>
      </c>
      <c r="G251" s="25">
        <v>1.31</v>
      </c>
      <c r="H251" s="25">
        <v>3.8843608816924062</v>
      </c>
    </row>
    <row r="252" spans="1:8">
      <c r="A252" s="15"/>
      <c r="B252" s="33"/>
      <c r="C252" s="13" t="s">
        <v>160</v>
      </c>
      <c r="D252" s="13">
        <v>0.3</v>
      </c>
      <c r="E252" s="13">
        <v>6.4779999999999998</v>
      </c>
      <c r="F252" s="13">
        <v>1.9433999999999998</v>
      </c>
      <c r="G252" s="13">
        <v>1.31</v>
      </c>
      <c r="H252" s="13">
        <v>0.22972814782352471</v>
      </c>
    </row>
    <row r="253" spans="1:8">
      <c r="A253" s="15"/>
      <c r="B253" s="33"/>
      <c r="C253" s="13" t="s">
        <v>63</v>
      </c>
      <c r="D253" s="13">
        <v>0.15</v>
      </c>
      <c r="E253" s="13">
        <v>6.5069999999999997</v>
      </c>
      <c r="F253" s="13">
        <v>0.97604999999999986</v>
      </c>
      <c r="G253" s="13">
        <v>1.31</v>
      </c>
      <c r="H253" s="13">
        <v>0.11537828480145688</v>
      </c>
    </row>
    <row r="254" spans="1:8">
      <c r="A254" s="15"/>
      <c r="B254" s="33"/>
      <c r="C254" s="13" t="s">
        <v>161</v>
      </c>
      <c r="D254" s="13">
        <v>20</v>
      </c>
      <c r="E254" s="13">
        <v>0.14700000000000002</v>
      </c>
      <c r="F254" s="13">
        <v>2.9400000000000004</v>
      </c>
      <c r="G254" s="13">
        <v>1.31</v>
      </c>
      <c r="H254" s="13">
        <v>0.34753563579353858</v>
      </c>
    </row>
    <row r="255" spans="1:8" ht="16.5" thickBot="1">
      <c r="A255" s="15"/>
      <c r="B255" s="33"/>
      <c r="C255" s="14" t="s">
        <v>158</v>
      </c>
      <c r="D255" s="14">
        <v>0.05</v>
      </c>
      <c r="E255" s="14">
        <v>6.3689999999999998</v>
      </c>
      <c r="F255" s="14">
        <v>0.31845000000000001</v>
      </c>
      <c r="G255" s="14">
        <v>1.31</v>
      </c>
      <c r="H255" s="82">
        <v>3.7643783407636848E-2</v>
      </c>
    </row>
    <row r="256" spans="1:8" ht="16.5" thickBot="1">
      <c r="A256" s="59" t="s">
        <v>66</v>
      </c>
      <c r="B256" s="65"/>
      <c r="C256" s="59"/>
      <c r="D256" s="59"/>
      <c r="E256" s="59"/>
      <c r="F256" s="59"/>
      <c r="G256" s="59"/>
      <c r="H256" s="59">
        <v>4.6146467335185628</v>
      </c>
    </row>
    <row r="257" spans="1:8" ht="16.5" thickBot="1">
      <c r="A257" s="70" t="s">
        <v>175</v>
      </c>
      <c r="B257" s="71"/>
      <c r="C257" s="71"/>
      <c r="D257" s="71"/>
      <c r="E257" s="71"/>
      <c r="F257" s="71"/>
      <c r="G257" s="72"/>
      <c r="H257" s="68">
        <v>94.780255490403619</v>
      </c>
    </row>
    <row r="258" spans="1:8" ht="16.5" thickBot="1">
      <c r="A258" s="70" t="s">
        <v>69</v>
      </c>
      <c r="B258" s="71"/>
      <c r="C258" s="71"/>
      <c r="D258" s="71"/>
      <c r="E258" s="71"/>
      <c r="F258" s="71"/>
      <c r="G258" s="72"/>
      <c r="H258" s="73">
        <f>H257+H225</f>
        <v>2493.7757930337689</v>
      </c>
    </row>
    <row r="259" spans="1:8" ht="33" customHeight="1">
      <c r="A259" s="115" t="s">
        <v>183</v>
      </c>
      <c r="B259" s="115"/>
      <c r="C259" s="115"/>
      <c r="D259" s="115"/>
      <c r="E259" s="115"/>
      <c r="F259" s="115"/>
      <c r="G259" s="115"/>
      <c r="H259" s="115"/>
    </row>
    <row r="260" spans="1:8" ht="46.5" customHeight="1">
      <c r="A260" s="114" t="s">
        <v>186</v>
      </c>
      <c r="B260" s="114"/>
      <c r="C260" s="114"/>
      <c r="D260" s="114"/>
      <c r="E260" s="114"/>
      <c r="F260" s="114"/>
      <c r="G260" s="114"/>
      <c r="H260" s="114"/>
    </row>
  </sheetData>
  <mergeCells count="6">
    <mergeCell ref="A260:H260"/>
    <mergeCell ref="A259:H259"/>
    <mergeCell ref="A1:H1"/>
    <mergeCell ref="A3:A5"/>
    <mergeCell ref="B199:B200"/>
    <mergeCell ref="A227:A230"/>
  </mergeCells>
  <pageMargins left="0.78740157480314965" right="0.78740157480314965" top="0.78740157480314965" bottom="0.59055118110236227" header="0.31496062992125984" footer="0.31496062992125984"/>
  <pageSetup paperSize="9" scale="67" firstPageNumber="20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P11"/>
  <sheetViews>
    <sheetView tabSelected="1" workbookViewId="0">
      <selection activeCell="B3" sqref="B3:B9"/>
    </sheetView>
  </sheetViews>
  <sheetFormatPr defaultRowHeight="15.75"/>
  <cols>
    <col min="1" max="1" width="13.375" customWidth="1"/>
    <col min="2" max="2" width="11.125" customWidth="1"/>
    <col min="4" max="4" width="10.875" customWidth="1"/>
    <col min="5" max="5" width="27.125" customWidth="1"/>
    <col min="6" max="6" width="5.875" customWidth="1"/>
    <col min="7" max="7" width="9.375" bestFit="1" customWidth="1"/>
    <col min="8" max="8" width="9.75" customWidth="1"/>
    <col min="9" max="9" width="9.875" customWidth="1"/>
    <col min="10" max="10" width="10.25" customWidth="1"/>
    <col min="11" max="11" width="10.125" customWidth="1"/>
    <col min="12" max="12" width="10.625" customWidth="1"/>
    <col min="13" max="13" width="6" customWidth="1"/>
    <col min="16" max="16" width="10.375" customWidth="1"/>
  </cols>
  <sheetData>
    <row r="1" spans="1:16" ht="40.5" customHeight="1">
      <c r="A1" s="125" t="s">
        <v>213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51">
      <c r="A2" s="83" t="s">
        <v>31</v>
      </c>
      <c r="B2" s="84" t="s">
        <v>2</v>
      </c>
      <c r="C2" s="84" t="s">
        <v>53</v>
      </c>
      <c r="D2" s="85" t="s">
        <v>76</v>
      </c>
      <c r="E2" s="86" t="s">
        <v>54</v>
      </c>
      <c r="F2" s="87" t="s">
        <v>55</v>
      </c>
      <c r="G2" s="88" t="s">
        <v>56</v>
      </c>
      <c r="H2" s="88" t="s">
        <v>57</v>
      </c>
      <c r="I2" s="88" t="s">
        <v>57</v>
      </c>
      <c r="J2" s="88" t="s">
        <v>58</v>
      </c>
      <c r="K2" s="88" t="s">
        <v>58</v>
      </c>
      <c r="L2" s="88" t="s">
        <v>59</v>
      </c>
      <c r="M2" s="89" t="s">
        <v>60</v>
      </c>
      <c r="N2" s="88" t="s">
        <v>61</v>
      </c>
      <c r="O2" s="88" t="s">
        <v>62</v>
      </c>
      <c r="P2" s="88" t="s">
        <v>62</v>
      </c>
    </row>
    <row r="3" spans="1:16" ht="15.75" customHeight="1">
      <c r="A3" s="128" t="s">
        <v>32</v>
      </c>
      <c r="B3" s="126" t="s">
        <v>17</v>
      </c>
      <c r="C3" s="126" t="s">
        <v>184</v>
      </c>
      <c r="D3" s="127" t="s">
        <v>77</v>
      </c>
      <c r="E3" s="26"/>
      <c r="F3" s="13"/>
      <c r="G3" s="90" t="s">
        <v>190</v>
      </c>
      <c r="H3" s="90" t="s">
        <v>187</v>
      </c>
      <c r="I3" s="90" t="s">
        <v>188</v>
      </c>
      <c r="J3" s="90" t="s">
        <v>190</v>
      </c>
      <c r="K3" s="90" t="s">
        <v>187</v>
      </c>
      <c r="L3" s="90" t="s">
        <v>188</v>
      </c>
      <c r="M3" s="46"/>
      <c r="N3" s="90" t="s">
        <v>190</v>
      </c>
      <c r="O3" s="90" t="s">
        <v>187</v>
      </c>
      <c r="P3" s="90" t="s">
        <v>188</v>
      </c>
    </row>
    <row r="4" spans="1:16">
      <c r="A4" s="129"/>
      <c r="B4" s="126"/>
      <c r="C4" s="126"/>
      <c r="D4" s="127"/>
      <c r="E4" s="26" t="s">
        <v>70</v>
      </c>
      <c r="F4" s="13">
        <v>0.15</v>
      </c>
      <c r="G4" s="16">
        <v>1351</v>
      </c>
      <c r="H4" s="16">
        <v>2025</v>
      </c>
      <c r="I4" s="13">
        <v>3039.3</v>
      </c>
      <c r="J4" s="13">
        <v>202.65</v>
      </c>
      <c r="K4" s="13">
        <v>303.75</v>
      </c>
      <c r="L4" s="13">
        <v>455.89500000000004</v>
      </c>
      <c r="M4" s="13">
        <v>1.31</v>
      </c>
      <c r="N4" s="13">
        <v>23.955134895768904</v>
      </c>
      <c r="O4" s="13">
        <v>35.906105228669155</v>
      </c>
      <c r="P4" s="13">
        <v>53.891074380984783</v>
      </c>
    </row>
    <row r="5" spans="1:16">
      <c r="A5" s="129"/>
      <c r="B5" s="126"/>
      <c r="C5" s="126"/>
      <c r="D5" s="127"/>
      <c r="E5" s="26" t="s">
        <v>71</v>
      </c>
      <c r="F5" s="13">
        <v>20</v>
      </c>
      <c r="G5" s="16">
        <v>13</v>
      </c>
      <c r="H5" s="13">
        <v>19.5</v>
      </c>
      <c r="I5" s="13">
        <v>29.2</v>
      </c>
      <c r="J5" s="16">
        <v>260</v>
      </c>
      <c r="K5" s="16">
        <v>390</v>
      </c>
      <c r="L5" s="16">
        <v>584</v>
      </c>
      <c r="M5" s="13">
        <v>1.31</v>
      </c>
      <c r="N5" s="13">
        <v>30.734443981741499</v>
      </c>
      <c r="O5" s="13">
        <v>46.101665972612253</v>
      </c>
      <c r="P5" s="13">
        <v>69.034289558988604</v>
      </c>
    </row>
    <row r="6" spans="1:16">
      <c r="A6" s="129"/>
      <c r="B6" s="126"/>
      <c r="C6" s="126"/>
      <c r="D6" s="127"/>
      <c r="E6" s="26" t="s">
        <v>72</v>
      </c>
      <c r="F6" s="13">
        <v>0.3</v>
      </c>
      <c r="G6" s="40">
        <v>28.560000000000002</v>
      </c>
      <c r="H6" s="13">
        <v>42.84</v>
      </c>
      <c r="I6" s="13">
        <v>64.260000000000005</v>
      </c>
      <c r="J6" s="13">
        <v>8.5679999999999996</v>
      </c>
      <c r="K6" s="13">
        <v>12.852</v>
      </c>
      <c r="L6" s="13">
        <v>19.278000000000002</v>
      </c>
      <c r="M6" s="13">
        <v>1.31</v>
      </c>
      <c r="N6" s="13">
        <v>1.0128181385983122</v>
      </c>
      <c r="O6" s="13">
        <v>1.5192272078974682</v>
      </c>
      <c r="P6" s="13">
        <v>2.2788408118462029</v>
      </c>
    </row>
    <row r="7" spans="1:16">
      <c r="A7" s="129"/>
      <c r="B7" s="126"/>
      <c r="C7" s="126"/>
      <c r="D7" s="127"/>
      <c r="E7" s="26" t="s">
        <v>73</v>
      </c>
      <c r="F7" s="13">
        <v>0.15</v>
      </c>
      <c r="G7" s="16">
        <v>16583</v>
      </c>
      <c r="H7" s="16">
        <v>24897</v>
      </c>
      <c r="I7" s="16">
        <v>37331</v>
      </c>
      <c r="J7" s="13">
        <v>2487.4499999999998</v>
      </c>
      <c r="K7" s="13">
        <v>3734.5499999999997</v>
      </c>
      <c r="L7" s="13">
        <v>5599.65</v>
      </c>
      <c r="M7" s="13">
        <v>1.31</v>
      </c>
      <c r="N7" s="13">
        <v>294.03997185531881</v>
      </c>
      <c r="O7" s="13">
        <v>441.45891450774116</v>
      </c>
      <c r="P7" s="13">
        <v>661.93126631676455</v>
      </c>
    </row>
    <row r="8" spans="1:16">
      <c r="A8" s="129"/>
      <c r="B8" s="126"/>
      <c r="C8" s="126"/>
      <c r="D8" s="127"/>
      <c r="E8" s="26" t="s">
        <v>74</v>
      </c>
      <c r="F8" s="16">
        <v>20</v>
      </c>
      <c r="G8" s="16">
        <v>171</v>
      </c>
      <c r="H8" s="16">
        <v>257</v>
      </c>
      <c r="I8" s="16">
        <v>386.1</v>
      </c>
      <c r="J8" s="16">
        <v>3420</v>
      </c>
      <c r="K8" s="16">
        <v>5140</v>
      </c>
      <c r="L8" s="16">
        <v>7722</v>
      </c>
      <c r="M8" s="13">
        <v>1.31</v>
      </c>
      <c r="N8" s="13">
        <v>404.27614775983045</v>
      </c>
      <c r="O8" s="13">
        <v>607.5963156390435</v>
      </c>
      <c r="P8" s="13">
        <v>912.81298625772251</v>
      </c>
    </row>
    <row r="9" spans="1:16">
      <c r="A9" s="130"/>
      <c r="B9" s="126"/>
      <c r="C9" s="126"/>
      <c r="D9" s="127"/>
      <c r="E9" s="26" t="s">
        <v>75</v>
      </c>
      <c r="F9" s="13">
        <v>0.3</v>
      </c>
      <c r="G9" s="13">
        <v>345.52</v>
      </c>
      <c r="H9" s="13">
        <v>518.28</v>
      </c>
      <c r="I9" s="13">
        <v>777.42</v>
      </c>
      <c r="J9" s="13">
        <v>103.65599999999999</v>
      </c>
      <c r="K9" s="13">
        <v>155.48399999999998</v>
      </c>
      <c r="L9" s="13">
        <v>233.22599999999997</v>
      </c>
      <c r="M9" s="13">
        <v>1.31</v>
      </c>
      <c r="N9" s="13">
        <v>12.253113559120756</v>
      </c>
      <c r="O9" s="13">
        <v>18.379670338681134</v>
      </c>
      <c r="P9" s="13">
        <v>27.569505508021699</v>
      </c>
    </row>
    <row r="10" spans="1:16">
      <c r="A10" s="122" t="s">
        <v>78</v>
      </c>
      <c r="B10" s="123"/>
      <c r="C10" s="123"/>
      <c r="D10" s="124"/>
      <c r="E10" s="13"/>
      <c r="F10" s="13"/>
      <c r="G10" s="40">
        <f>G4+G5+G6+G7+G8+G9</f>
        <v>18492.080000000002</v>
      </c>
      <c r="H10" s="40">
        <f t="shared" ref="H10:L10" si="0">H4+H5+H6+H7+H8+H9</f>
        <v>27759.62</v>
      </c>
      <c r="I10" s="40">
        <f t="shared" si="0"/>
        <v>41627.279999999999</v>
      </c>
      <c r="J10" s="40">
        <f t="shared" si="0"/>
        <v>6482.3239999999996</v>
      </c>
      <c r="K10" s="40">
        <f t="shared" si="0"/>
        <v>9736.6360000000004</v>
      </c>
      <c r="L10" s="40">
        <f t="shared" si="0"/>
        <v>14614.049000000001</v>
      </c>
      <c r="M10" s="13"/>
      <c r="N10" s="13">
        <v>766.27163019037869</v>
      </c>
      <c r="O10" s="13">
        <v>1150.9618988946445</v>
      </c>
      <c r="P10" s="13">
        <v>1727.5179628343283</v>
      </c>
    </row>
    <row r="11" spans="1:16">
      <c r="A11" s="100" t="s">
        <v>79</v>
      </c>
      <c r="B11" s="101"/>
      <c r="C11" s="101"/>
      <c r="D11" s="101"/>
      <c r="E11" s="101"/>
      <c r="F11" s="101"/>
      <c r="G11" s="102"/>
      <c r="H11" s="101"/>
      <c r="I11" s="101"/>
      <c r="J11" s="101"/>
      <c r="K11" s="101"/>
      <c r="L11" s="101"/>
      <c r="M11" s="101"/>
      <c r="N11" s="101"/>
      <c r="O11" s="101"/>
      <c r="P11" s="103">
        <v>3644.752</v>
      </c>
    </row>
  </sheetData>
  <mergeCells count="6">
    <mergeCell ref="A10:D10"/>
    <mergeCell ref="A1:P1"/>
    <mergeCell ref="B3:B9"/>
    <mergeCell ref="C3:C9"/>
    <mergeCell ref="D3:D9"/>
    <mergeCell ref="A3:A9"/>
  </mergeCells>
  <pageMargins left="0.78740157480314965" right="0.78740157480314965" top="0.98425196850393704" bottom="0.78740157480314965" header="0.31496062992125984" footer="0.31496062992125984"/>
  <pageSetup paperSize="9" scale="68" firstPageNumber="24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1.общебассейн</vt:lpstr>
      <vt:lpstr>2.структурн</vt:lpstr>
      <vt:lpstr>7</vt:lpstr>
      <vt:lpstr>8</vt:lpstr>
      <vt:lpstr>'2.структурн'!_Ref270896992</vt:lpstr>
    </vt:vector>
  </TitlesOfParts>
  <Company>ЗАО "Центр инженерных технологий"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Е.С.</dc:creator>
  <cp:lastModifiedBy>Андрей Петров</cp:lastModifiedBy>
  <cp:lastPrinted>2014-05-23T07:37:58Z</cp:lastPrinted>
  <dcterms:created xsi:type="dcterms:W3CDTF">2011-12-13T04:13:13Z</dcterms:created>
  <dcterms:modified xsi:type="dcterms:W3CDTF">2014-05-23T07:38:01Z</dcterms:modified>
</cp:coreProperties>
</file>