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805"/>
  </bookViews>
  <sheets>
    <sheet name="Приложение 7 " sheetId="4" r:id="rId1"/>
  </sheets>
  <definedNames>
    <definedName name="_xlnm._FilterDatabase" localSheetId="0" hidden="1">'Приложение 7 '!$A$13:$F$62</definedName>
    <definedName name="_xlnm.Print_Titles" localSheetId="0">'Приложение 7 '!$11:$13</definedName>
    <definedName name="_xlnm.Print_Area" localSheetId="0">'Приложение 7 '!$A$1:$E$62</definedName>
  </definedNames>
  <calcPr calcId="125725"/>
</workbook>
</file>

<file path=xl/calcChain.xml><?xml version="1.0" encoding="utf-8"?>
<calcChain xmlns="http://schemas.openxmlformats.org/spreadsheetml/2006/main">
  <c r="D68" i="4"/>
  <c r="D83" s="1"/>
  <c r="C69" l="1"/>
  <c r="C84" s="1"/>
  <c r="C67" l="1"/>
  <c r="C82" s="1"/>
  <c r="C68" l="1"/>
  <c r="C83" s="1"/>
  <c r="C70"/>
  <c r="C85" s="1"/>
  <c r="D67"/>
  <c r="D82" s="1"/>
  <c r="E67"/>
  <c r="E82" s="1"/>
  <c r="E70" l="1"/>
  <c r="E85" s="1"/>
  <c r="D70"/>
  <c r="D85" s="1"/>
  <c r="E69"/>
  <c r="E84" s="1"/>
  <c r="D69"/>
  <c r="D84" s="1"/>
  <c r="E68"/>
  <c r="E83" s="1"/>
  <c r="E60"/>
  <c r="D60"/>
  <c r="C60"/>
  <c r="C58"/>
  <c r="E58"/>
  <c r="D58"/>
  <c r="E53"/>
  <c r="D53"/>
  <c r="E50"/>
  <c r="E89" s="1"/>
  <c r="E101" s="1"/>
  <c r="D50"/>
  <c r="D89" s="1"/>
  <c r="D101" s="1"/>
  <c r="C50"/>
  <c r="C89" s="1"/>
  <c r="E45"/>
  <c r="D45"/>
  <c r="C45"/>
  <c r="E42"/>
  <c r="D42"/>
  <c r="C42"/>
  <c r="E37"/>
  <c r="D37"/>
  <c r="C37"/>
  <c r="E35"/>
  <c r="D35"/>
  <c r="C35"/>
  <c r="E32"/>
  <c r="D32"/>
  <c r="C32"/>
  <c r="E29"/>
  <c r="D29"/>
  <c r="C29"/>
  <c r="C24"/>
  <c r="E24"/>
  <c r="D24"/>
  <c r="E19"/>
  <c r="D19"/>
  <c r="E14"/>
  <c r="E90" s="1"/>
  <c r="E102" s="1"/>
  <c r="D14"/>
  <c r="C14"/>
  <c r="C101" l="1"/>
  <c r="D90"/>
  <c r="D102" s="1"/>
  <c r="E91"/>
  <c r="E103" s="1"/>
  <c r="D91"/>
  <c r="D92" s="1"/>
  <c r="E92"/>
  <c r="D103"/>
  <c r="D71"/>
  <c r="D86" s="1"/>
  <c r="D62"/>
  <c r="E62"/>
  <c r="E71"/>
  <c r="E86" s="1"/>
  <c r="C19"/>
  <c r="C62" s="1"/>
  <c r="C53"/>
  <c r="C91" s="1"/>
  <c r="C103" s="1"/>
  <c r="C90" l="1"/>
  <c r="D104"/>
  <c r="D93"/>
  <c r="E93"/>
  <c r="E104"/>
  <c r="D72"/>
  <c r="E72"/>
  <c r="C102" l="1"/>
  <c r="C92"/>
  <c r="C71"/>
  <c r="C93" l="1"/>
  <c r="C104"/>
  <c r="C72"/>
  <c r="C86"/>
</calcChain>
</file>

<file path=xl/sharedStrings.xml><?xml version="1.0" encoding="utf-8"?>
<sst xmlns="http://schemas.openxmlformats.org/spreadsheetml/2006/main" count="74" uniqueCount="38">
  <si>
    <t>Наименование межбюджетных трансфертов, городского (сельского) поселения</t>
  </si>
  <si>
    <t>Сумма (руб.)</t>
  </si>
  <si>
    <t>2020 год</t>
  </si>
  <si>
    <t>№ п/п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</si>
  <si>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</si>
  <si>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</si>
  <si>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</si>
  <si>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</si>
  <si>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</si>
  <si>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</si>
  <si>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</si>
  <si>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</si>
  <si>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</si>
  <si>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</si>
  <si>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</si>
  <si>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ИТОГО:</t>
  </si>
  <si>
    <t>Городское поселение Дудинка</t>
  </si>
  <si>
    <t>Сельское поселение Караул</t>
  </si>
  <si>
    <t>Сельское поселение Хатанга</t>
  </si>
  <si>
    <t>Городское поселение Диксон</t>
  </si>
  <si>
    <t>12.</t>
  </si>
  <si>
    <t>13.</t>
  </si>
  <si>
    <t>2021 год</t>
  </si>
  <si>
    <t>Иные межбюджетные трансферты бюджетам сельских поселений на реализацию соглашений о передаче органам местного самоуправления сельских поселений отдельных  полномочий органов местного самоуправления Таймырского Долгано-Ненецкого муниципального района, предусмотренных п. 7 ст. 14 Федерального закона от 06.10.2003 №131-ФЗ «Об общих принципах организации местного самоуправления в Российской Федерации»</t>
  </si>
  <si>
    <t>Иные межбюджетные трансферты бюджетам сельских поселений на реализацию соглашений о передаче органам местного самоуправления сельских поселений отдельных  полномочий органов местного самоуправления Таймырского Долгано-Ненецкого муниципального района, предусмотренных п. 20 ст. 14 Федерального закона от 06.10.2003 №131-ФЗ «Об общих принципах организации местного самоуправления в Российской Федерации»</t>
  </si>
  <si>
    <t>Иные межбюджетные трансферты бюджетам городских и сельских поселений Таймырского Долгано-Ненецкого муниципального района на реализацию полномочий органов местного самоуправления Таймырского Долгано-Ненецкого муниципального района по выдаче разрешений на установку и эксплуатацию рекламных конструкций в соответствии с заключенными соглашениями</t>
  </si>
  <si>
    <t>Иные межбюджетные трансферты бюджетам городских и сельских поселений Таймырского Долгано-Ненецкого муниципального района на реализацию полномочий органов местного самоуправления Таймырского Долгано-Ненецкого муниципального района по организации предоставления дополнительного образования в соответствии с заключенными соглашениями</t>
  </si>
  <si>
    <t>Иные межбюджетные трансферты бюджетам сельских поселений Таймырского Долгано-Ненецкого муниципального района на реализацию полномочий органов местного самоуправления Таймырского Долгано-Ненецкого муниципального района по организации библиотечного обслуживания населения, комплектованию и обеспечению сохранности библиотечных фондов библиотек поселений в соответствии с заключенными соглашениями</t>
  </si>
  <si>
    <t>Иные межбюджетные трансферты бюджетам городских и сельских поселений Таймырского Долгано- Ненецкого муниципального района на реализацию мероприятий муниципальной программы «Развитие культуры и туризма в Таймырском Долгано-Ненецком муниципальном районе»</t>
  </si>
  <si>
    <t>Иные межбюджетные трансферты бюджетам городских и сельских поселений Таймырского Долгано-Ненецкого муниципального района общего характера</t>
  </si>
  <si>
    <t>2022 год</t>
  </si>
  <si>
    <t>Субвенции бюджетам городских и сельских поселений Таймырского Долгано-Ненецкого муниципального района на осуществление переданных полномочий Российской Федерации на государственную регистрацию актов гражданского состояния</t>
  </si>
  <si>
    <t>Субвенции бюджетам городских и сельских поселений Таймырского Долгано-Ненецкого муниципального района на выполнение государственных полномочий по созданию и обеспечению деятельности административных комиссий</t>
  </si>
  <si>
    <t>Субвенции бюджетам городских и сельских поселений Таймырского Долгано-Ненецкого муниципального района на осуществление первичного воинского учета на территориях, где отсутствуют военные комиссариаты</t>
  </si>
  <si>
    <t>Дотации на выравнивание бюджетной обеспеченности поселений, входящих в состав Таймырского Долгано-Ненецкого муниципального района</t>
  </si>
  <si>
    <t>Иные межбюджетные трансферты бюджетам городских и сельских поселений Таймырского Долгано- Ненецкого муниципального района на строительство и реконструкцию (модернизацию) объектов питьевого водоснабжения, предоставляемые в рамках муниципальной программы Таймырского Долгано-Ненецкого муниципального района "Развитие инфраструктуры Таймырского Долгано-Ненецкого муниципального района"</t>
  </si>
  <si>
    <t>Иные межбюджетные трансферты бюджетам городских и сельских поселений Таймырского Долгано- Ненецкого муниципального района на реализацию программ формирования современной городской среды, предоставляемые в рамках муниципальной программы Таймырского Долгано-Ненецкого муниципального района "Развитие инфраструктуры Таймырского Долгано-Ненецкого муниципального района"</t>
  </si>
  <si>
    <t xml:space="preserve">Распределение межбюджетных трансфертов между бюджетами поселений за счет средств субвенций из краевого бюджета, а также собственных доходов и источников финансирования дефицита районного бюджета, в том числе на реализацию Соглашений, заключенных с органами местного самоуправления поселений муниципального района, о передаче им осуществления части полномочий муниципального района, реализацию мероприятий в рамках муниципальных программ муниципального района, 
на 2020 год и плановый период 2021-2022 годов </t>
  </si>
</sst>
</file>

<file path=xl/styles.xml><?xml version="1.0" encoding="utf-8"?>
<styleSheet xmlns="http://schemas.openxmlformats.org/spreadsheetml/2006/main">
  <numFmts count="4">
    <numFmt numFmtId="164" formatCode="000"/>
    <numFmt numFmtId="165" formatCode="#,##0.00;[Red]\-#,##0.00;0.00"/>
    <numFmt numFmtId="166" formatCode="#,##0.00_ ;[Red]\-#,##0.00\ "/>
    <numFmt numFmtId="167" formatCode="#,##0.00;[Red]\-#,##0.00"/>
  </numFmts>
  <fonts count="2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15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6" fillId="0" borderId="0" xfId="1" applyFont="1"/>
    <xf numFmtId="0" fontId="7" fillId="0" borderId="0" xfId="0" applyFont="1" applyFill="1" applyBorder="1" applyAlignment="1">
      <alignment horizontal="center" vertical="center" wrapText="1"/>
    </xf>
    <xf numFmtId="0" fontId="8" fillId="0" borderId="0" xfId="1" applyFont="1" applyProtection="1">
      <protection hidden="1"/>
    </xf>
    <xf numFmtId="0" fontId="8" fillId="0" borderId="0" xfId="1" applyNumberFormat="1" applyFont="1" applyFill="1" applyAlignment="1" applyProtection="1">
      <protection hidden="1"/>
    </xf>
    <xf numFmtId="0" fontId="8" fillId="0" borderId="0" xfId="1" applyNumberFormat="1" applyFont="1" applyFill="1" applyBorder="1" applyAlignment="1" applyProtection="1">
      <protection hidden="1"/>
    </xf>
    <xf numFmtId="164" fontId="9" fillId="0" borderId="3" xfId="2" applyNumberFormat="1" applyFont="1" applyFill="1" applyBorder="1" applyAlignment="1" applyProtection="1">
      <alignment horizontal="left" vertical="center" wrapText="1"/>
      <protection hidden="1"/>
    </xf>
    <xf numFmtId="165" fontId="10" fillId="0" borderId="3" xfId="1" applyNumberFormat="1" applyFont="1" applyFill="1" applyBorder="1" applyAlignment="1" applyProtection="1">
      <alignment horizontal="right" vertical="center"/>
      <protection hidden="1"/>
    </xf>
    <xf numFmtId="165" fontId="9" fillId="0" borderId="3" xfId="1" applyNumberFormat="1" applyFont="1" applyFill="1" applyBorder="1" applyAlignment="1" applyProtection="1">
      <alignment horizontal="right" vertical="center"/>
      <protection hidden="1"/>
    </xf>
    <xf numFmtId="0" fontId="9" fillId="0" borderId="0" xfId="1" applyNumberFormat="1" applyFont="1" applyFill="1" applyAlignment="1" applyProtection="1">
      <protection hidden="1"/>
    </xf>
    <xf numFmtId="164" fontId="10" fillId="0" borderId="3" xfId="1" applyNumberFormat="1" applyFont="1" applyFill="1" applyBorder="1" applyAlignment="1" applyProtection="1">
      <alignment horizontal="left" vertical="center" wrapText="1"/>
      <protection hidden="1"/>
    </xf>
    <xf numFmtId="164" fontId="10" fillId="0" borderId="3" xfId="1" applyNumberFormat="1" applyFont="1" applyFill="1" applyBorder="1" applyAlignment="1" applyProtection="1">
      <alignment vertical="center" wrapText="1"/>
      <protection hidden="1"/>
    </xf>
    <xf numFmtId="0" fontId="10" fillId="0" borderId="3" xfId="0" applyNumberFormat="1" applyFont="1" applyFill="1" applyBorder="1" applyAlignment="1" applyProtection="1">
      <alignment horizontal="justify" vertical="center" wrapText="1"/>
      <protection hidden="1"/>
    </xf>
    <xf numFmtId="0" fontId="10" fillId="0" borderId="3" xfId="0" applyNumberFormat="1" applyFont="1" applyFill="1" applyBorder="1" applyAlignment="1" applyProtection="1">
      <alignment horizontal="left" vertical="center" wrapText="1"/>
      <protection hidden="1"/>
    </xf>
    <xf numFmtId="0" fontId="6" fillId="0" borderId="0" xfId="1" applyFont="1" applyAlignment="1">
      <alignment vertical="center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165" fontId="14" fillId="0" borderId="5" xfId="1" applyNumberFormat="1" applyFont="1" applyFill="1" applyBorder="1" applyAlignment="1" applyProtection="1">
      <alignment horizontal="right" vertical="center"/>
      <protection hidden="1"/>
    </xf>
    <xf numFmtId="165" fontId="14" fillId="0" borderId="1" xfId="1" applyNumberFormat="1" applyFont="1" applyFill="1" applyBorder="1" applyAlignment="1" applyProtection="1">
      <alignment horizontal="right" vertical="center"/>
      <protection hidden="1"/>
    </xf>
    <xf numFmtId="165" fontId="14" fillId="0" borderId="4" xfId="1" applyNumberFormat="1" applyFont="1" applyFill="1" applyBorder="1" applyAlignment="1" applyProtection="1">
      <alignment horizontal="right" vertical="center"/>
      <protection hidden="1"/>
    </xf>
    <xf numFmtId="165" fontId="14" fillId="0" borderId="3" xfId="1" applyNumberFormat="1" applyFont="1" applyFill="1" applyBorder="1" applyAlignment="1" applyProtection="1">
      <alignment horizontal="right" vertical="center"/>
      <protection hidden="1"/>
    </xf>
    <xf numFmtId="165" fontId="14" fillId="0" borderId="7" xfId="1" applyNumberFormat="1" applyFont="1" applyFill="1" applyBorder="1" applyAlignment="1" applyProtection="1">
      <alignment horizontal="right" vertical="center"/>
      <protection hidden="1"/>
    </xf>
    <xf numFmtId="165" fontId="14" fillId="0" borderId="6" xfId="1" applyNumberFormat="1" applyFont="1" applyFill="1" applyBorder="1" applyAlignment="1" applyProtection="1">
      <alignment horizontal="right" vertical="center"/>
      <protection hidden="1"/>
    </xf>
    <xf numFmtId="165" fontId="20" fillId="0" borderId="5" xfId="1" applyNumberFormat="1" applyFont="1" applyFill="1" applyBorder="1" applyAlignment="1" applyProtection="1">
      <alignment horizontal="center" vertical="center"/>
      <protection hidden="1"/>
    </xf>
    <xf numFmtId="165" fontId="20" fillId="0" borderId="13" xfId="1" applyNumberFormat="1" applyFont="1" applyFill="1" applyBorder="1" applyAlignment="1" applyProtection="1">
      <alignment horizontal="center" vertical="center"/>
      <protection hidden="1"/>
    </xf>
    <xf numFmtId="165" fontId="20" fillId="0" borderId="13" xfId="1" applyNumberFormat="1" applyFont="1" applyFill="1" applyBorder="1" applyAlignment="1" applyProtection="1">
      <alignment horizontal="right" vertical="center"/>
      <protection hidden="1"/>
    </xf>
    <xf numFmtId="165" fontId="20" fillId="0" borderId="4" xfId="1" applyNumberFormat="1" applyFont="1" applyFill="1" applyBorder="1" applyAlignment="1" applyProtection="1">
      <alignment horizontal="center" vertical="center"/>
      <protection hidden="1"/>
    </xf>
    <xf numFmtId="165" fontId="20" fillId="0" borderId="12" xfId="1" applyNumberFormat="1" applyFont="1" applyFill="1" applyBorder="1" applyAlignment="1" applyProtection="1">
      <alignment horizontal="center" vertical="center"/>
      <protection hidden="1"/>
    </xf>
    <xf numFmtId="165" fontId="20" fillId="0" borderId="12" xfId="1" applyNumberFormat="1" applyFont="1" applyFill="1" applyBorder="1" applyAlignment="1" applyProtection="1">
      <alignment horizontal="right" vertical="center"/>
      <protection hidden="1"/>
    </xf>
    <xf numFmtId="165" fontId="20" fillId="0" borderId="7" xfId="1" applyNumberFormat="1" applyFont="1" applyFill="1" applyBorder="1" applyAlignment="1" applyProtection="1">
      <alignment horizontal="center" vertical="center"/>
      <protection hidden="1"/>
    </xf>
    <xf numFmtId="165" fontId="20" fillId="0" borderId="14" xfId="1" applyNumberFormat="1" applyFont="1" applyFill="1" applyBorder="1" applyAlignment="1" applyProtection="1">
      <alignment horizontal="center" vertical="center"/>
      <protection hidden="1"/>
    </xf>
    <xf numFmtId="165" fontId="20" fillId="0" borderId="14" xfId="1" applyNumberFormat="1" applyFont="1" applyFill="1" applyBorder="1" applyAlignment="1" applyProtection="1">
      <alignment horizontal="right" vertical="center"/>
      <protection hidden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/>
    </xf>
    <xf numFmtId="165" fontId="18" fillId="0" borderId="3" xfId="10" applyNumberFormat="1" applyFont="1" applyFill="1" applyBorder="1" applyAlignment="1" applyProtection="1">
      <alignment horizontal="right" vertical="center"/>
      <protection hidden="1"/>
    </xf>
    <xf numFmtId="165" fontId="18" fillId="0" borderId="3" xfId="11" applyNumberFormat="1" applyFont="1" applyFill="1" applyBorder="1" applyAlignment="1" applyProtection="1">
      <alignment horizontal="right" vertical="center"/>
      <protection hidden="1"/>
    </xf>
    <xf numFmtId="165" fontId="18" fillId="0" borderId="3" xfId="12" applyNumberFormat="1" applyFont="1" applyFill="1" applyBorder="1" applyAlignment="1" applyProtection="1">
      <alignment horizontal="right" vertical="center"/>
      <protection hidden="1"/>
    </xf>
    <xf numFmtId="0" fontId="9" fillId="0" borderId="3" xfId="1" applyFont="1" applyBorder="1"/>
    <xf numFmtId="0" fontId="10" fillId="0" borderId="3" xfId="1" applyNumberFormat="1" applyFont="1" applyFill="1" applyBorder="1" applyAlignment="1" applyProtection="1">
      <alignment horizontal="left" vertical="center" wrapText="1"/>
      <protection hidden="1"/>
    </xf>
    <xf numFmtId="0" fontId="19" fillId="0" borderId="0" xfId="0" applyFont="1" applyFill="1" applyAlignment="1">
      <alignment vertical="center"/>
    </xf>
    <xf numFmtId="165" fontId="10" fillId="0" borderId="3" xfId="1" applyNumberFormat="1" applyFont="1" applyFill="1" applyBorder="1" applyAlignment="1" applyProtection="1">
      <alignment vertical="center"/>
      <protection hidden="1"/>
    </xf>
    <xf numFmtId="0" fontId="6" fillId="0" borderId="0" xfId="1" applyFont="1" applyFill="1" applyAlignment="1">
      <alignment vertical="center"/>
    </xf>
    <xf numFmtId="166" fontId="5" fillId="0" borderId="9" xfId="1" applyNumberFormat="1" applyFont="1" applyFill="1" applyBorder="1" applyAlignment="1">
      <alignment vertical="center"/>
    </xf>
    <xf numFmtId="166" fontId="5" fillId="0" borderId="9" xfId="1" applyNumberFormat="1" applyFont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6" fontId="5" fillId="0" borderId="3" xfId="1" applyNumberFormat="1" applyFont="1" applyBorder="1" applyAlignment="1">
      <alignment vertical="center"/>
    </xf>
    <xf numFmtId="166" fontId="5" fillId="0" borderId="4" xfId="1" applyNumberFormat="1" applyFont="1" applyBorder="1" applyAlignment="1">
      <alignment vertical="center"/>
    </xf>
    <xf numFmtId="166" fontId="5" fillId="0" borderId="11" xfId="1" applyNumberFormat="1" applyFont="1" applyFill="1" applyBorder="1" applyAlignment="1">
      <alignment vertical="center"/>
    </xf>
    <xf numFmtId="166" fontId="5" fillId="0" borderId="8" xfId="1" applyNumberFormat="1" applyFont="1" applyBorder="1" applyAlignment="1">
      <alignment vertical="center"/>
    </xf>
    <xf numFmtId="166" fontId="5" fillId="0" borderId="10" xfId="1" applyNumberFormat="1" applyFont="1" applyBorder="1" applyAlignment="1">
      <alignment vertical="center"/>
    </xf>
    <xf numFmtId="4" fontId="12" fillId="0" borderId="1" xfId="1" applyNumberFormat="1" applyFont="1" applyFill="1" applyBorder="1" applyAlignment="1">
      <alignment vertical="center"/>
    </xf>
    <xf numFmtId="4" fontId="12" fillId="0" borderId="1" xfId="1" applyNumberFormat="1" applyFont="1" applyBorder="1" applyAlignment="1">
      <alignment vertical="center"/>
    </xf>
    <xf numFmtId="4" fontId="12" fillId="0" borderId="5" xfId="1" applyNumberFormat="1" applyFont="1" applyBorder="1" applyAlignment="1">
      <alignment vertical="center"/>
    </xf>
    <xf numFmtId="166" fontId="6" fillId="0" borderId="0" xfId="1" applyNumberFormat="1" applyFont="1" applyFill="1" applyAlignment="1">
      <alignment vertical="center"/>
    </xf>
    <xf numFmtId="166" fontId="6" fillId="0" borderId="0" xfId="1" applyNumberFormat="1" applyFont="1" applyAlignment="1">
      <alignment vertical="center"/>
    </xf>
    <xf numFmtId="165" fontId="20" fillId="0" borderId="16" xfId="1" applyNumberFormat="1" applyFont="1" applyFill="1" applyBorder="1" applyAlignment="1" applyProtection="1">
      <alignment vertical="center"/>
      <protection hidden="1"/>
    </xf>
    <xf numFmtId="167" fontId="20" fillId="0" borderId="12" xfId="1" applyNumberFormat="1" applyFont="1" applyFill="1" applyBorder="1" applyAlignment="1" applyProtection="1">
      <alignment vertical="center"/>
      <protection hidden="1"/>
    </xf>
    <xf numFmtId="167" fontId="20" fillId="0" borderId="3" xfId="1" applyNumberFormat="1" applyFont="1" applyFill="1" applyBorder="1" applyAlignment="1" applyProtection="1">
      <alignment vertical="center"/>
      <protection hidden="1"/>
    </xf>
    <xf numFmtId="4" fontId="14" fillId="0" borderId="0" xfId="1" applyNumberFormat="1" applyFont="1" applyFill="1" applyAlignment="1">
      <alignment vertical="center"/>
    </xf>
    <xf numFmtId="165" fontId="14" fillId="0" borderId="0" xfId="1" applyNumberFormat="1" applyFont="1" applyFill="1" applyAlignment="1">
      <alignment vertical="center"/>
    </xf>
    <xf numFmtId="166" fontId="14" fillId="0" borderId="0" xfId="1" applyNumberFormat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165" fontId="20" fillId="0" borderId="8" xfId="1" applyNumberFormat="1" applyFont="1" applyFill="1" applyBorder="1" applyAlignment="1" applyProtection="1">
      <alignment vertical="center"/>
      <protection hidden="1"/>
    </xf>
    <xf numFmtId="167" fontId="20" fillId="0" borderId="15" xfId="1" applyNumberFormat="1" applyFont="1" applyFill="1" applyBorder="1" applyAlignment="1" applyProtection="1">
      <alignment vertical="center"/>
      <protection hidden="1"/>
    </xf>
    <xf numFmtId="167" fontId="20" fillId="0" borderId="8" xfId="1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  <protection hidden="1"/>
    </xf>
  </cellXfs>
  <cellStyles count="15">
    <cellStyle name="Обычный" xfId="0" builtinId="0"/>
    <cellStyle name="Обычный 2" xfId="1"/>
    <cellStyle name="Обычный 2 2" xfId="4"/>
    <cellStyle name="Обычный 2 3" xfId="6"/>
    <cellStyle name="Обычный 2 4" xfId="8"/>
    <cellStyle name="Обычный 2 5" xfId="9"/>
    <cellStyle name="Обычный 2 6" xfId="10"/>
    <cellStyle name="Обычный 2 7" xfId="11"/>
    <cellStyle name="Обычный 2 8" xfId="12"/>
    <cellStyle name="Обычный 3" xfId="3"/>
    <cellStyle name="Обычный 4" xfId="5"/>
    <cellStyle name="Обычный 5" xfId="13"/>
    <cellStyle name="Обычный 6" xfId="14"/>
    <cellStyle name="Обычный_tmp" xfId="2"/>
    <cellStyle name="Стиль 1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5"/>
  <sheetViews>
    <sheetView showGridLines="0" tabSelected="1" view="pageBreakPreview" zoomScale="82" zoomScaleNormal="130" zoomScaleSheetLayoutView="82" workbookViewId="0">
      <selection activeCell="A9" sqref="A9:E9"/>
    </sheetView>
  </sheetViews>
  <sheetFormatPr defaultColWidth="9" defaultRowHeight="15"/>
  <cols>
    <col min="1" max="1" width="4.625" style="1" customWidth="1"/>
    <col min="2" max="2" width="60.375" style="14" customWidth="1"/>
    <col min="3" max="3" width="13.75" style="41" customWidth="1"/>
    <col min="4" max="5" width="12.875" style="14" bestFit="1" customWidth="1"/>
    <col min="6" max="6" width="5.75" style="1" customWidth="1"/>
    <col min="7" max="178" width="8" style="1" customWidth="1"/>
    <col min="179" max="16384" width="9" style="1"/>
  </cols>
  <sheetData>
    <row r="1" spans="1:6" ht="15.75">
      <c r="C1" s="39"/>
    </row>
    <row r="2" spans="1:6" ht="15.75">
      <c r="C2" s="39"/>
    </row>
    <row r="3" spans="1:6" ht="15.75">
      <c r="C3" s="39"/>
    </row>
    <row r="4" spans="1:6" ht="15.75">
      <c r="C4" s="39"/>
    </row>
    <row r="5" spans="1:6" ht="15.75">
      <c r="C5" s="39"/>
    </row>
    <row r="6" spans="1:6" ht="15.75">
      <c r="C6" s="39"/>
    </row>
    <row r="7" spans="1:6" ht="15.75">
      <c r="C7" s="39"/>
    </row>
    <row r="8" spans="1:6" ht="10.5" customHeight="1">
      <c r="C8" s="39"/>
    </row>
    <row r="9" spans="1:6" ht="94.5" customHeight="1">
      <c r="A9" s="66" t="s">
        <v>37</v>
      </c>
      <c r="B9" s="66"/>
      <c r="C9" s="66"/>
      <c r="D9" s="66"/>
      <c r="E9" s="66"/>
    </row>
    <row r="10" spans="1:6" ht="0.75" customHeight="1">
      <c r="A10" s="2"/>
      <c r="B10" s="2"/>
      <c r="C10" s="2"/>
      <c r="D10" s="2"/>
      <c r="E10" s="2"/>
    </row>
    <row r="11" spans="1:6" ht="15.75">
      <c r="A11" s="67" t="s">
        <v>3</v>
      </c>
      <c r="B11" s="68" t="s">
        <v>0</v>
      </c>
      <c r="C11" s="68" t="s">
        <v>1</v>
      </c>
      <c r="D11" s="68"/>
      <c r="E11" s="68"/>
      <c r="F11" s="3"/>
    </row>
    <row r="12" spans="1:6" ht="15.75">
      <c r="A12" s="67"/>
      <c r="B12" s="68"/>
      <c r="C12" s="16" t="s">
        <v>2</v>
      </c>
      <c r="D12" s="16" t="s">
        <v>22</v>
      </c>
      <c r="E12" s="16" t="s">
        <v>30</v>
      </c>
      <c r="F12" s="4"/>
    </row>
    <row r="13" spans="1:6">
      <c r="A13" s="32">
        <v>1</v>
      </c>
      <c r="B13" s="16">
        <v>2</v>
      </c>
      <c r="C13" s="16">
        <v>3</v>
      </c>
      <c r="D13" s="16">
        <v>4</v>
      </c>
      <c r="E13" s="16">
        <v>5</v>
      </c>
      <c r="F13" s="9"/>
    </row>
    <row r="14" spans="1:6" ht="61.5" customHeight="1">
      <c r="A14" s="33" t="s">
        <v>4</v>
      </c>
      <c r="B14" s="12" t="s">
        <v>31</v>
      </c>
      <c r="C14" s="7">
        <f>SUM(C15:C18)</f>
        <v>189897.09000000003</v>
      </c>
      <c r="D14" s="7">
        <f t="shared" ref="D14:E14" si="0">SUM(D15:D18)</f>
        <v>189897.09000000003</v>
      </c>
      <c r="E14" s="7">
        <f t="shared" si="0"/>
        <v>0</v>
      </c>
      <c r="F14" s="5"/>
    </row>
    <row r="15" spans="1:6" ht="15.75">
      <c r="A15" s="33"/>
      <c r="B15" s="6" t="s">
        <v>16</v>
      </c>
      <c r="C15" s="8">
        <v>37479.69</v>
      </c>
      <c r="D15" s="8">
        <v>37479.69</v>
      </c>
      <c r="E15" s="8">
        <v>0</v>
      </c>
      <c r="F15" s="5"/>
    </row>
    <row r="16" spans="1:6" ht="15.75">
      <c r="A16" s="33"/>
      <c r="B16" s="6" t="s">
        <v>18</v>
      </c>
      <c r="C16" s="8">
        <v>57468.85</v>
      </c>
      <c r="D16" s="8">
        <v>57468.85</v>
      </c>
      <c r="E16" s="8">
        <v>0</v>
      </c>
      <c r="F16" s="5"/>
    </row>
    <row r="17" spans="1:6" ht="15.75">
      <c r="A17" s="33"/>
      <c r="B17" s="6" t="s">
        <v>19</v>
      </c>
      <c r="C17" s="8">
        <v>7495.94</v>
      </c>
      <c r="D17" s="8">
        <v>7495.94</v>
      </c>
      <c r="E17" s="8">
        <v>0</v>
      </c>
      <c r="F17" s="5"/>
    </row>
    <row r="18" spans="1:6" ht="15.75">
      <c r="A18" s="33"/>
      <c r="B18" s="6" t="s">
        <v>17</v>
      </c>
      <c r="C18" s="8">
        <v>87452.61</v>
      </c>
      <c r="D18" s="8">
        <v>87452.61</v>
      </c>
      <c r="E18" s="8">
        <v>0</v>
      </c>
      <c r="F18" s="5"/>
    </row>
    <row r="19" spans="1:6" ht="54.75" customHeight="1">
      <c r="A19" s="33" t="s">
        <v>5</v>
      </c>
      <c r="B19" s="13" t="s">
        <v>32</v>
      </c>
      <c r="C19" s="7">
        <f>SUM(C20:C23)</f>
        <v>256400</v>
      </c>
      <c r="D19" s="7">
        <f t="shared" ref="D19:E19" si="1">SUM(D20:D23)</f>
        <v>256400</v>
      </c>
      <c r="E19" s="7">
        <f t="shared" si="1"/>
        <v>256400</v>
      </c>
      <c r="F19" s="5"/>
    </row>
    <row r="20" spans="1:6" ht="15.75">
      <c r="A20" s="33"/>
      <c r="B20" s="6" t="s">
        <v>16</v>
      </c>
      <c r="C20" s="8">
        <v>179676.44</v>
      </c>
      <c r="D20" s="8">
        <v>179676.44</v>
      </c>
      <c r="E20" s="8">
        <v>179676.44</v>
      </c>
      <c r="F20" s="5"/>
    </row>
    <row r="21" spans="1:6" ht="15.75">
      <c r="A21" s="33"/>
      <c r="B21" s="6" t="s">
        <v>18</v>
      </c>
      <c r="C21" s="8">
        <v>40581.53</v>
      </c>
      <c r="D21" s="8">
        <v>40581.53</v>
      </c>
      <c r="E21" s="8">
        <v>40581.53</v>
      </c>
      <c r="F21" s="5"/>
    </row>
    <row r="22" spans="1:6" ht="15.75">
      <c r="A22" s="33"/>
      <c r="B22" s="6" t="s">
        <v>19</v>
      </c>
      <c r="C22" s="8">
        <v>4272.2</v>
      </c>
      <c r="D22" s="8">
        <v>4272.2</v>
      </c>
      <c r="E22" s="8">
        <v>4272.2</v>
      </c>
      <c r="F22" s="5"/>
    </row>
    <row r="23" spans="1:6" ht="15.75">
      <c r="A23" s="33"/>
      <c r="B23" s="6" t="s">
        <v>17</v>
      </c>
      <c r="C23" s="8">
        <v>31869.83</v>
      </c>
      <c r="D23" s="8">
        <v>31869.83</v>
      </c>
      <c r="E23" s="8">
        <v>31869.83</v>
      </c>
      <c r="F23" s="5"/>
    </row>
    <row r="24" spans="1:6" ht="59.25" customHeight="1">
      <c r="A24" s="33" t="s">
        <v>6</v>
      </c>
      <c r="B24" s="12" t="s">
        <v>33</v>
      </c>
      <c r="C24" s="7">
        <f>SUM(C25:C28)</f>
        <v>9031400</v>
      </c>
      <c r="D24" s="7">
        <f t="shared" ref="D24:E24" si="2">SUM(D25:D28)</f>
        <v>9071200</v>
      </c>
      <c r="E24" s="7">
        <f t="shared" si="2"/>
        <v>0</v>
      </c>
      <c r="F24" s="5"/>
    </row>
    <row r="25" spans="1:6" ht="15.75">
      <c r="A25" s="33"/>
      <c r="B25" s="6" t="s">
        <v>16</v>
      </c>
      <c r="C25" s="8">
        <v>6231266</v>
      </c>
      <c r="D25" s="8">
        <v>6258996.4000000004</v>
      </c>
      <c r="E25" s="8">
        <v>0</v>
      </c>
      <c r="F25" s="5"/>
    </row>
    <row r="26" spans="1:6" ht="15.75">
      <c r="A26" s="33"/>
      <c r="B26" s="6" t="s">
        <v>18</v>
      </c>
      <c r="C26" s="8">
        <v>1246253.25</v>
      </c>
      <c r="D26" s="8">
        <v>1251799.3</v>
      </c>
      <c r="E26" s="34">
        <v>0</v>
      </c>
      <c r="F26" s="5"/>
    </row>
    <row r="27" spans="1:6" ht="15.75" customHeight="1">
      <c r="A27" s="33"/>
      <c r="B27" s="6" t="s">
        <v>19</v>
      </c>
      <c r="C27" s="8">
        <v>307627.5</v>
      </c>
      <c r="D27" s="8">
        <v>308605</v>
      </c>
      <c r="E27" s="35">
        <v>0</v>
      </c>
      <c r="F27" s="5"/>
    </row>
    <row r="28" spans="1:6" ht="15.75">
      <c r="A28" s="33"/>
      <c r="B28" s="6" t="s">
        <v>17</v>
      </c>
      <c r="C28" s="8">
        <v>1246253.25</v>
      </c>
      <c r="D28" s="8">
        <v>1251799.3</v>
      </c>
      <c r="E28" s="36">
        <v>0</v>
      </c>
      <c r="F28" s="5"/>
    </row>
    <row r="29" spans="1:6" ht="108.75" customHeight="1">
      <c r="A29" s="33" t="s">
        <v>7</v>
      </c>
      <c r="B29" s="10" t="s">
        <v>23</v>
      </c>
      <c r="C29" s="7">
        <f>SUM(C30:C31)</f>
        <v>3115026.02</v>
      </c>
      <c r="D29" s="7">
        <f t="shared" ref="D29:E29" si="3">SUM(D30:D31)</f>
        <v>0</v>
      </c>
      <c r="E29" s="7">
        <f t="shared" si="3"/>
        <v>0</v>
      </c>
      <c r="F29" s="5"/>
    </row>
    <row r="30" spans="1:6" ht="15.75">
      <c r="A30" s="33"/>
      <c r="B30" s="6" t="s">
        <v>18</v>
      </c>
      <c r="C30" s="8">
        <v>2598690.66</v>
      </c>
      <c r="D30" s="8">
        <v>0</v>
      </c>
      <c r="E30" s="8">
        <v>0</v>
      </c>
      <c r="F30" s="5"/>
    </row>
    <row r="31" spans="1:6" ht="15.75" customHeight="1">
      <c r="A31" s="33"/>
      <c r="B31" s="6" t="s">
        <v>17</v>
      </c>
      <c r="C31" s="8">
        <v>516335.35999999999</v>
      </c>
      <c r="D31" s="8">
        <v>0</v>
      </c>
      <c r="E31" s="8">
        <v>0</v>
      </c>
      <c r="F31" s="5"/>
    </row>
    <row r="32" spans="1:6" ht="107.25" customHeight="1">
      <c r="A32" s="33" t="s">
        <v>8</v>
      </c>
      <c r="B32" s="10" t="s">
        <v>24</v>
      </c>
      <c r="C32" s="7">
        <f>SUM(C33:C34)</f>
        <v>378019.56</v>
      </c>
      <c r="D32" s="7">
        <f t="shared" ref="D32:E32" si="4">SUM(D33:D34)</f>
        <v>378019.56</v>
      </c>
      <c r="E32" s="7">
        <f t="shared" si="4"/>
        <v>378019.56</v>
      </c>
      <c r="F32" s="5"/>
    </row>
    <row r="33" spans="1:6" ht="15.75">
      <c r="A33" s="33"/>
      <c r="B33" s="6" t="s">
        <v>18</v>
      </c>
      <c r="C33" s="8">
        <v>295976.56</v>
      </c>
      <c r="D33" s="8">
        <v>295976.56</v>
      </c>
      <c r="E33" s="8">
        <v>295976.56</v>
      </c>
      <c r="F33" s="5"/>
    </row>
    <row r="34" spans="1:6" ht="15.75">
      <c r="A34" s="33"/>
      <c r="B34" s="6" t="s">
        <v>17</v>
      </c>
      <c r="C34" s="8">
        <v>82043</v>
      </c>
      <c r="D34" s="8">
        <v>82043</v>
      </c>
      <c r="E34" s="8">
        <v>82043</v>
      </c>
      <c r="F34" s="5"/>
    </row>
    <row r="35" spans="1:6" ht="96.75" customHeight="1">
      <c r="A35" s="33" t="s">
        <v>9</v>
      </c>
      <c r="B35" s="10" t="s">
        <v>25</v>
      </c>
      <c r="C35" s="7">
        <f>SUM(C36)</f>
        <v>40000</v>
      </c>
      <c r="D35" s="7">
        <f t="shared" ref="D35:E35" si="5">SUM(D36)</f>
        <v>40000</v>
      </c>
      <c r="E35" s="7">
        <f t="shared" si="5"/>
        <v>40000</v>
      </c>
      <c r="F35" s="5"/>
    </row>
    <row r="36" spans="1:6" ht="15.75" customHeight="1">
      <c r="A36" s="33"/>
      <c r="B36" s="6" t="s">
        <v>16</v>
      </c>
      <c r="C36" s="8">
        <v>40000</v>
      </c>
      <c r="D36" s="8">
        <v>40000</v>
      </c>
      <c r="E36" s="8">
        <v>40000</v>
      </c>
      <c r="F36" s="5"/>
    </row>
    <row r="37" spans="1:6" ht="99.75" customHeight="1">
      <c r="A37" s="33" t="s">
        <v>10</v>
      </c>
      <c r="B37" s="10" t="s">
        <v>26</v>
      </c>
      <c r="C37" s="7">
        <f>SUM(C38:C41)</f>
        <v>127705695</v>
      </c>
      <c r="D37" s="7">
        <f t="shared" ref="D37:E37" si="6">SUM(D38:D41)</f>
        <v>0</v>
      </c>
      <c r="E37" s="7">
        <f t="shared" si="6"/>
        <v>0</v>
      </c>
      <c r="F37" s="5"/>
    </row>
    <row r="38" spans="1:6" ht="15.75" customHeight="1">
      <c r="A38" s="33"/>
      <c r="B38" s="6" t="s">
        <v>16</v>
      </c>
      <c r="C38" s="8">
        <v>76985414.430000007</v>
      </c>
      <c r="D38" s="8">
        <v>0</v>
      </c>
      <c r="E38" s="8">
        <v>0</v>
      </c>
      <c r="F38" s="5"/>
    </row>
    <row r="39" spans="1:6" ht="15.75">
      <c r="A39" s="33"/>
      <c r="B39" s="6" t="s">
        <v>18</v>
      </c>
      <c r="C39" s="8">
        <v>33427338.800000001</v>
      </c>
      <c r="D39" s="8">
        <v>0</v>
      </c>
      <c r="E39" s="8">
        <v>0</v>
      </c>
      <c r="F39" s="5"/>
    </row>
    <row r="40" spans="1:6" ht="15.75">
      <c r="A40" s="33"/>
      <c r="B40" s="6" t="s">
        <v>19</v>
      </c>
      <c r="C40" s="8">
        <v>5321766.93</v>
      </c>
      <c r="D40" s="8">
        <v>0</v>
      </c>
      <c r="E40" s="8">
        <v>0</v>
      </c>
      <c r="F40" s="5"/>
    </row>
    <row r="41" spans="1:6" ht="15.75" customHeight="1">
      <c r="A41" s="33"/>
      <c r="B41" s="6" t="s">
        <v>17</v>
      </c>
      <c r="C41" s="8">
        <v>11971174.84</v>
      </c>
      <c r="D41" s="8">
        <v>0</v>
      </c>
      <c r="E41" s="8">
        <v>0</v>
      </c>
      <c r="F41" s="5"/>
    </row>
    <row r="42" spans="1:6" ht="114.75" customHeight="1">
      <c r="A42" s="33" t="s">
        <v>11</v>
      </c>
      <c r="B42" s="10" t="s">
        <v>27</v>
      </c>
      <c r="C42" s="7">
        <f>SUM(C43:C44)</f>
        <v>36695304.549999997</v>
      </c>
      <c r="D42" s="7">
        <f t="shared" ref="D42:E42" si="7">SUM(D43:D44)</f>
        <v>0</v>
      </c>
      <c r="E42" s="7">
        <f t="shared" si="7"/>
        <v>0</v>
      </c>
      <c r="F42" s="5"/>
    </row>
    <row r="43" spans="1:6" ht="15.75">
      <c r="A43" s="33"/>
      <c r="B43" s="6" t="s">
        <v>18</v>
      </c>
      <c r="C43" s="8">
        <v>20997159.73</v>
      </c>
      <c r="D43" s="8">
        <v>0</v>
      </c>
      <c r="E43" s="8">
        <v>0</v>
      </c>
      <c r="F43" s="5"/>
    </row>
    <row r="44" spans="1:6" ht="15.75" customHeight="1">
      <c r="A44" s="33"/>
      <c r="B44" s="6" t="s">
        <v>17</v>
      </c>
      <c r="C44" s="8">
        <v>15698144.82</v>
      </c>
      <c r="D44" s="8">
        <v>0</v>
      </c>
      <c r="E44" s="8">
        <v>0</v>
      </c>
      <c r="F44" s="5"/>
    </row>
    <row r="45" spans="1:6" ht="78" customHeight="1">
      <c r="A45" s="33" t="s">
        <v>12</v>
      </c>
      <c r="B45" s="10" t="s">
        <v>28</v>
      </c>
      <c r="C45" s="7">
        <f>SUM(C46:C49)</f>
        <v>996418</v>
      </c>
      <c r="D45" s="7">
        <f t="shared" ref="D45:E45" si="8">SUM(D46:D49)</f>
        <v>0</v>
      </c>
      <c r="E45" s="7">
        <f t="shared" si="8"/>
        <v>0</v>
      </c>
      <c r="F45" s="5"/>
    </row>
    <row r="46" spans="1:6" ht="15.75">
      <c r="A46" s="33"/>
      <c r="B46" s="6" t="s">
        <v>16</v>
      </c>
      <c r="C46" s="8">
        <v>162618</v>
      </c>
      <c r="D46" s="8">
        <v>0</v>
      </c>
      <c r="E46" s="8">
        <v>0</v>
      </c>
      <c r="F46" s="5"/>
    </row>
    <row r="47" spans="1:6" ht="15.75">
      <c r="A47" s="33"/>
      <c r="B47" s="6" t="s">
        <v>18</v>
      </c>
      <c r="C47" s="8">
        <v>413100</v>
      </c>
      <c r="D47" s="8">
        <v>0</v>
      </c>
      <c r="E47" s="8">
        <v>0</v>
      </c>
      <c r="F47" s="5"/>
    </row>
    <row r="48" spans="1:6" ht="15.75">
      <c r="A48" s="33"/>
      <c r="B48" s="6" t="s">
        <v>19</v>
      </c>
      <c r="C48" s="8">
        <v>187600</v>
      </c>
      <c r="D48" s="8">
        <v>0</v>
      </c>
      <c r="E48" s="8">
        <v>0</v>
      </c>
      <c r="F48" s="5"/>
    </row>
    <row r="49" spans="1:6" ht="15.75" customHeight="1">
      <c r="A49" s="33"/>
      <c r="B49" s="6" t="s">
        <v>17</v>
      </c>
      <c r="C49" s="8">
        <v>233100</v>
      </c>
      <c r="D49" s="8">
        <v>0</v>
      </c>
      <c r="E49" s="8">
        <v>0</v>
      </c>
      <c r="F49" s="5"/>
    </row>
    <row r="50" spans="1:6" ht="56.25" customHeight="1">
      <c r="A50" s="33" t="s">
        <v>13</v>
      </c>
      <c r="B50" s="13" t="s">
        <v>34</v>
      </c>
      <c r="C50" s="7">
        <f>SUM(C51:C52)</f>
        <v>94915000</v>
      </c>
      <c r="D50" s="7">
        <f t="shared" ref="D50:E50" si="9">SUM(D51:D52)</f>
        <v>11656200</v>
      </c>
      <c r="E50" s="7">
        <f t="shared" si="9"/>
        <v>11656200</v>
      </c>
      <c r="F50" s="5"/>
    </row>
    <row r="51" spans="1:6" ht="15.75">
      <c r="A51" s="33"/>
      <c r="B51" s="6" t="s">
        <v>18</v>
      </c>
      <c r="C51" s="8">
        <v>49705600</v>
      </c>
      <c r="D51" s="8">
        <v>6104200</v>
      </c>
      <c r="E51" s="8">
        <v>6104200</v>
      </c>
      <c r="F51" s="5"/>
    </row>
    <row r="52" spans="1:6" ht="15.75">
      <c r="A52" s="33"/>
      <c r="B52" s="6" t="s">
        <v>17</v>
      </c>
      <c r="C52" s="8">
        <v>45209400</v>
      </c>
      <c r="D52" s="8">
        <v>5552000</v>
      </c>
      <c r="E52" s="8">
        <v>5552000</v>
      </c>
      <c r="F52" s="5"/>
    </row>
    <row r="53" spans="1:6" ht="45" customHeight="1">
      <c r="A53" s="33" t="s">
        <v>14</v>
      </c>
      <c r="B53" s="11" t="s">
        <v>29</v>
      </c>
      <c r="C53" s="7">
        <f>SUM(C54:C57)</f>
        <v>939007624.3499999</v>
      </c>
      <c r="D53" s="7">
        <f t="shared" ref="D53:E53" si="10">SUM(D54:D57)</f>
        <v>749022483.95000005</v>
      </c>
      <c r="E53" s="7">
        <f t="shared" si="10"/>
        <v>732682515.6099999</v>
      </c>
      <c r="F53" s="5"/>
    </row>
    <row r="54" spans="1:6" ht="15.75" customHeight="1">
      <c r="A54" s="33"/>
      <c r="B54" s="6" t="s">
        <v>16</v>
      </c>
      <c r="C54" s="8">
        <v>421692078.08999997</v>
      </c>
      <c r="D54" s="8">
        <v>242542687.86000001</v>
      </c>
      <c r="E54" s="8">
        <v>229237253.72999999</v>
      </c>
      <c r="F54" s="5"/>
    </row>
    <row r="55" spans="1:6" ht="15.75">
      <c r="A55" s="33"/>
      <c r="B55" s="6" t="s">
        <v>18</v>
      </c>
      <c r="C55" s="8">
        <v>272715066.50999999</v>
      </c>
      <c r="D55" s="8">
        <v>285747028.58999997</v>
      </c>
      <c r="E55" s="8">
        <v>285061226.70999998</v>
      </c>
      <c r="F55" s="5"/>
    </row>
    <row r="56" spans="1:6" ht="15.75">
      <c r="A56" s="33"/>
      <c r="B56" s="6" t="s">
        <v>19</v>
      </c>
      <c r="C56" s="8">
        <v>89640569.379999995</v>
      </c>
      <c r="D56" s="8">
        <v>64009486.409999996</v>
      </c>
      <c r="E56" s="8">
        <v>62348576.530000001</v>
      </c>
      <c r="F56" s="5"/>
    </row>
    <row r="57" spans="1:6" ht="15.75">
      <c r="A57" s="33"/>
      <c r="B57" s="6" t="s">
        <v>17</v>
      </c>
      <c r="C57" s="8">
        <v>154959910.37</v>
      </c>
      <c r="D57" s="8">
        <v>156723281.09</v>
      </c>
      <c r="E57" s="8">
        <v>156035458.63999999</v>
      </c>
      <c r="F57" s="5"/>
    </row>
    <row r="58" spans="1:6" ht="96" customHeight="1">
      <c r="A58" s="33" t="s">
        <v>20</v>
      </c>
      <c r="B58" s="11" t="s">
        <v>35</v>
      </c>
      <c r="C58" s="7">
        <f>C59</f>
        <v>315790</v>
      </c>
      <c r="D58" s="7">
        <f t="shared" ref="D58:E58" si="11">D59</f>
        <v>368420</v>
      </c>
      <c r="E58" s="7">
        <f t="shared" si="11"/>
        <v>0</v>
      </c>
      <c r="F58" s="5"/>
    </row>
    <row r="59" spans="1:6" ht="19.5" customHeight="1">
      <c r="A59" s="33"/>
      <c r="B59" s="6" t="s">
        <v>18</v>
      </c>
      <c r="C59" s="8">
        <v>315790</v>
      </c>
      <c r="D59" s="8">
        <v>368420</v>
      </c>
      <c r="E59" s="8">
        <v>0</v>
      </c>
      <c r="F59" s="5"/>
    </row>
    <row r="60" spans="1:6" ht="85.5" customHeight="1">
      <c r="A60" s="33" t="s">
        <v>21</v>
      </c>
      <c r="B60" s="11" t="s">
        <v>36</v>
      </c>
      <c r="C60" s="7">
        <f>C61</f>
        <v>454230</v>
      </c>
      <c r="D60" s="7">
        <f t="shared" ref="D60:E60" si="12">D61</f>
        <v>0</v>
      </c>
      <c r="E60" s="7">
        <f t="shared" si="12"/>
        <v>0</v>
      </c>
      <c r="F60" s="5"/>
    </row>
    <row r="61" spans="1:6" ht="15.75">
      <c r="A61" s="33"/>
      <c r="B61" s="6" t="s">
        <v>16</v>
      </c>
      <c r="C61" s="8">
        <v>454230</v>
      </c>
      <c r="D61" s="8">
        <v>0</v>
      </c>
      <c r="E61" s="8">
        <v>0</v>
      </c>
      <c r="F61" s="5"/>
    </row>
    <row r="62" spans="1:6" ht="25.5" customHeight="1">
      <c r="A62" s="37"/>
      <c r="B62" s="38" t="s">
        <v>15</v>
      </c>
      <c r="C62" s="40">
        <f>C14+C19+C24+C29+C32+C35+C37+C42+C45+C50+C53+C58+C60</f>
        <v>1213100804.5699999</v>
      </c>
      <c r="D62" s="40">
        <f t="shared" ref="D62:E62" si="13">D14+D19+D24+D29+D32+D35+D37+D42+D45+D50+D53+D58+D60</f>
        <v>770982620.60000002</v>
      </c>
      <c r="E62" s="40">
        <f t="shared" si="13"/>
        <v>745013135.16999984</v>
      </c>
    </row>
    <row r="66" spans="2:5" ht="15.75" thickBot="1"/>
    <row r="67" spans="2:5">
      <c r="B67" s="6" t="s">
        <v>16</v>
      </c>
      <c r="C67" s="42">
        <f>C15+C20+C25+C36+C38+C46+C54+C61</f>
        <v>505782762.64999998</v>
      </c>
      <c r="D67" s="43">
        <f t="shared" ref="D67:E67" si="14">D15+D20+D25+D36+D38+D46+D54+D61</f>
        <v>249058840.39000002</v>
      </c>
      <c r="E67" s="43">
        <f t="shared" si="14"/>
        <v>229456930.16999999</v>
      </c>
    </row>
    <row r="68" spans="2:5">
      <c r="B68" s="6" t="s">
        <v>18</v>
      </c>
      <c r="C68" s="44">
        <f>C16+C21+C26+C30+C33+C39+C43+C47+C51+C55+C59</f>
        <v>381813025.88999999</v>
      </c>
      <c r="D68" s="45">
        <f>D16+D21+D26+D30+D33+D39+D43+D47+D51+D55+D59</f>
        <v>293865474.82999998</v>
      </c>
      <c r="E68" s="46">
        <f t="shared" ref="E68" si="15">E16+E21+E26+E30+E33+E39+E43+E47+E51+E55</f>
        <v>291501984.79999995</v>
      </c>
    </row>
    <row r="69" spans="2:5">
      <c r="B69" s="6" t="s">
        <v>19</v>
      </c>
      <c r="C69" s="47">
        <f>C17+C22+C27+C40+C48+C56</f>
        <v>95469331.949999988</v>
      </c>
      <c r="D69" s="48">
        <f t="shared" ref="D69:E69" si="16">D17+D22+D27+D40+D48+D56</f>
        <v>64329859.549999997</v>
      </c>
      <c r="E69" s="49">
        <f t="shared" si="16"/>
        <v>62352848.730000004</v>
      </c>
    </row>
    <row r="70" spans="2:5">
      <c r="B70" s="6" t="s">
        <v>17</v>
      </c>
      <c r="C70" s="44">
        <f>C18+C23+C28+C31+C34+C41+C44+C49+C52+C57</f>
        <v>230035684.08000001</v>
      </c>
      <c r="D70" s="45">
        <f t="shared" ref="D70:E70" si="17">D18+D23+D28+D31+D34+D41+D44+D49+D52+D57</f>
        <v>163728445.83000001</v>
      </c>
      <c r="E70" s="46">
        <f t="shared" si="17"/>
        <v>161701371.47</v>
      </c>
    </row>
    <row r="71" spans="2:5" ht="16.5" thickBot="1">
      <c r="B71" s="15" t="s">
        <v>15</v>
      </c>
      <c r="C71" s="50">
        <f>SUBTOTAL(9,C67:C70)</f>
        <v>1213100804.5699999</v>
      </c>
      <c r="D71" s="51">
        <f t="shared" ref="D71:E71" si="18">SUBTOTAL(9,D67:D70)</f>
        <v>770982620.60000002</v>
      </c>
      <c r="E71" s="52">
        <f t="shared" si="18"/>
        <v>745013135.16999996</v>
      </c>
    </row>
    <row r="72" spans="2:5">
      <c r="C72" s="53">
        <f>C62-C71</f>
        <v>0</v>
      </c>
      <c r="D72" s="54">
        <f t="shared" ref="D72:E72" si="19">D62-D71</f>
        <v>0</v>
      </c>
      <c r="E72" s="54">
        <f t="shared" si="19"/>
        <v>0</v>
      </c>
    </row>
    <row r="74" spans="2:5" ht="15.75" thickBot="1"/>
    <row r="75" spans="2:5">
      <c r="C75" s="22">
        <v>505782762.64999998</v>
      </c>
      <c r="D75" s="22">
        <v>249058840.38999999</v>
      </c>
      <c r="E75" s="21">
        <v>229456930.16999999</v>
      </c>
    </row>
    <row r="76" spans="2:5">
      <c r="C76" s="20">
        <v>381813025.88999999</v>
      </c>
      <c r="D76" s="20">
        <v>293865474.82999998</v>
      </c>
      <c r="E76" s="19">
        <v>291501984.80000001</v>
      </c>
    </row>
    <row r="77" spans="2:5">
      <c r="C77" s="20">
        <v>95469331.950000003</v>
      </c>
      <c r="D77" s="20">
        <v>64329859.549999997</v>
      </c>
      <c r="E77" s="19">
        <v>62352848.729999997</v>
      </c>
    </row>
    <row r="78" spans="2:5" ht="15.75" thickBot="1">
      <c r="C78" s="18">
        <v>230035684.08000001</v>
      </c>
      <c r="D78" s="18">
        <v>163728445.83000001</v>
      </c>
      <c r="E78" s="17">
        <v>161701371.47</v>
      </c>
    </row>
    <row r="79" spans="2:5">
      <c r="C79" s="55">
        <v>1213100804.5699999</v>
      </c>
      <c r="D79" s="56">
        <v>770982620.60000002</v>
      </c>
      <c r="E79" s="57">
        <v>745013135.16999996</v>
      </c>
    </row>
    <row r="82" spans="2:5">
      <c r="C82" s="58">
        <f>C67-C75</f>
        <v>0</v>
      </c>
      <c r="D82" s="58">
        <f t="shared" ref="D82:E82" si="20">D67-D75</f>
        <v>0</v>
      </c>
      <c r="E82" s="58">
        <f t="shared" si="20"/>
        <v>0</v>
      </c>
    </row>
    <row r="83" spans="2:5">
      <c r="C83" s="58">
        <f t="shared" ref="C83:E83" si="21">C68-C76</f>
        <v>0</v>
      </c>
      <c r="D83" s="58">
        <f t="shared" si="21"/>
        <v>0</v>
      </c>
      <c r="E83" s="58">
        <f t="shared" si="21"/>
        <v>0</v>
      </c>
    </row>
    <row r="84" spans="2:5">
      <c r="C84" s="58">
        <f t="shared" ref="C84:E84" si="22">C69-C77</f>
        <v>0</v>
      </c>
      <c r="D84" s="58">
        <f t="shared" si="22"/>
        <v>0</v>
      </c>
      <c r="E84" s="58">
        <f t="shared" si="22"/>
        <v>0</v>
      </c>
    </row>
    <row r="85" spans="2:5">
      <c r="C85" s="58">
        <f t="shared" ref="C85:E85" si="23">C70-C78</f>
        <v>0</v>
      </c>
      <c r="D85" s="58">
        <f t="shared" si="23"/>
        <v>0</v>
      </c>
      <c r="E85" s="58">
        <f t="shared" si="23"/>
        <v>0</v>
      </c>
    </row>
    <row r="86" spans="2:5">
      <c r="C86" s="58">
        <f t="shared" ref="C86:E86" si="24">C71-C79</f>
        <v>0</v>
      </c>
      <c r="D86" s="58">
        <f t="shared" si="24"/>
        <v>0</v>
      </c>
      <c r="E86" s="58">
        <f t="shared" si="24"/>
        <v>0</v>
      </c>
    </row>
    <row r="89" spans="2:5">
      <c r="B89" s="14">
        <v>510</v>
      </c>
      <c r="C89" s="59">
        <f>C50</f>
        <v>94915000</v>
      </c>
      <c r="D89" s="59">
        <f t="shared" ref="D89:E89" si="25">D50</f>
        <v>11656200</v>
      </c>
      <c r="E89" s="59">
        <f t="shared" si="25"/>
        <v>11656200</v>
      </c>
    </row>
    <row r="90" spans="2:5">
      <c r="B90" s="14">
        <v>530</v>
      </c>
      <c r="C90" s="59">
        <f>C14+C19+C24</f>
        <v>9477697.0899999999</v>
      </c>
      <c r="D90" s="59">
        <f t="shared" ref="D90:E90" si="26">D14+D19+D24</f>
        <v>9517497.0899999999</v>
      </c>
      <c r="E90" s="59">
        <f t="shared" si="26"/>
        <v>256400</v>
      </c>
    </row>
    <row r="91" spans="2:5">
      <c r="B91" s="14">
        <v>540</v>
      </c>
      <c r="C91" s="59">
        <f>C29+C32+C35+C37+C42+C45+C53+C58+C60</f>
        <v>1108708107.48</v>
      </c>
      <c r="D91" s="59">
        <f t="shared" ref="D91:E91" si="27">D29+D32+D35+D37+D42+D45+D53+D58+D60</f>
        <v>749808923.50999999</v>
      </c>
      <c r="E91" s="59">
        <f t="shared" si="27"/>
        <v>733100535.16999984</v>
      </c>
    </row>
    <row r="92" spans="2:5">
      <c r="C92" s="59">
        <f>SUM(C89:C91)</f>
        <v>1213100804.5699999</v>
      </c>
      <c r="D92" s="59">
        <f t="shared" ref="D92:E92" si="28">SUM(D89:D91)</f>
        <v>770982620.60000002</v>
      </c>
      <c r="E92" s="59">
        <f t="shared" si="28"/>
        <v>745013135.16999984</v>
      </c>
    </row>
    <row r="93" spans="2:5">
      <c r="C93" s="60">
        <f>C92-C62</f>
        <v>0</v>
      </c>
      <c r="D93" s="60">
        <f t="shared" ref="D93:E93" si="29">D92-D62</f>
        <v>0</v>
      </c>
      <c r="E93" s="60">
        <f t="shared" si="29"/>
        <v>0</v>
      </c>
    </row>
    <row r="94" spans="2:5">
      <c r="C94" s="61"/>
      <c r="D94" s="62"/>
      <c r="E94" s="62"/>
    </row>
    <row r="95" spans="2:5" ht="15.75" thickBot="1">
      <c r="C95" s="61"/>
      <c r="D95" s="62"/>
      <c r="E95" s="62"/>
    </row>
    <row r="96" spans="2:5">
      <c r="B96" s="14">
        <v>510</v>
      </c>
      <c r="C96" s="31">
        <v>94915000</v>
      </c>
      <c r="D96" s="30">
        <v>11656200</v>
      </c>
      <c r="E96" s="29">
        <v>11656200</v>
      </c>
    </row>
    <row r="97" spans="2:5">
      <c r="B97" s="14">
        <v>530</v>
      </c>
      <c r="C97" s="28">
        <v>9477697.0899999999</v>
      </c>
      <c r="D97" s="27">
        <v>9517497.0899999999</v>
      </c>
      <c r="E97" s="26">
        <v>256400</v>
      </c>
    </row>
    <row r="98" spans="2:5" ht="15.75" thickBot="1">
      <c r="B98" s="14">
        <v>540</v>
      </c>
      <c r="C98" s="25">
        <v>1108708107.48</v>
      </c>
      <c r="D98" s="24">
        <v>749808923.50999999</v>
      </c>
      <c r="E98" s="23">
        <v>733100535.16999996</v>
      </c>
    </row>
    <row r="99" spans="2:5">
      <c r="C99" s="63">
        <v>1213100804.5699999</v>
      </c>
      <c r="D99" s="64">
        <v>770982620.60000002</v>
      </c>
      <c r="E99" s="65">
        <v>745013135.16999996</v>
      </c>
    </row>
    <row r="101" spans="2:5">
      <c r="C101" s="53">
        <f>C89-C96</f>
        <v>0</v>
      </c>
      <c r="D101" s="53">
        <f t="shared" ref="D101:E101" si="30">D89-D96</f>
        <v>0</v>
      </c>
      <c r="E101" s="53">
        <f t="shared" si="30"/>
        <v>0</v>
      </c>
    </row>
    <row r="102" spans="2:5">
      <c r="C102" s="53">
        <f t="shared" ref="C102:E102" si="31">C90-C97</f>
        <v>0</v>
      </c>
      <c r="D102" s="53">
        <f t="shared" si="31"/>
        <v>0</v>
      </c>
      <c r="E102" s="53">
        <f t="shared" si="31"/>
        <v>0</v>
      </c>
    </row>
    <row r="103" spans="2:5">
      <c r="C103" s="53">
        <f t="shared" ref="C103:E103" si="32">C91-C98</f>
        <v>0</v>
      </c>
      <c r="D103" s="53">
        <f t="shared" si="32"/>
        <v>0</v>
      </c>
      <c r="E103" s="53">
        <f t="shared" si="32"/>
        <v>0</v>
      </c>
    </row>
    <row r="104" spans="2:5">
      <c r="C104" s="53">
        <f t="shared" ref="C104:E104" si="33">C92-C99</f>
        <v>0</v>
      </c>
      <c r="D104" s="53">
        <f t="shared" si="33"/>
        <v>0</v>
      </c>
      <c r="E104" s="53">
        <f t="shared" si="33"/>
        <v>0</v>
      </c>
    </row>
    <row r="105" spans="2:5">
      <c r="C105" s="53"/>
      <c r="D105" s="53"/>
      <c r="E105" s="53"/>
    </row>
  </sheetData>
  <autoFilter ref="A13:F62"/>
  <mergeCells count="4">
    <mergeCell ref="A9:E9"/>
    <mergeCell ref="A11:A12"/>
    <mergeCell ref="B11:B12"/>
    <mergeCell ref="C11:E11"/>
  </mergeCells>
  <pageMargins left="1.1811023622047245" right="0.27559055118110237" top="0.39370078740157483" bottom="0.39370078740157483" header="0.39370078740157483" footer="0.19685039370078741"/>
  <pageSetup paperSize="9" scale="76" fitToHeight="2" orientation="portrait" r:id="rId1"/>
  <headerFooter alignWithMargins="0">
    <oddFooter>&amp;R&amp;P</oddFooter>
  </headerFooter>
  <rowBreaks count="1" manualBreakCount="1">
    <brk id="34" max="4" man="1"/>
  </rowBreaks>
  <legacyDrawing r:id="rId2"/>
  <oleObjects>
    <oleObject progId="Word.Document.8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7 </vt:lpstr>
      <vt:lpstr>'Приложение 7 '!Заголовки_для_печати</vt:lpstr>
      <vt:lpstr>'Приложение 7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Ф. Зачек</dc:creator>
  <cp:lastModifiedBy>Елена М. Иванищева</cp:lastModifiedBy>
  <cp:lastPrinted>2019-11-13T10:49:29Z</cp:lastPrinted>
  <dcterms:created xsi:type="dcterms:W3CDTF">2018-03-26T07:54:35Z</dcterms:created>
  <dcterms:modified xsi:type="dcterms:W3CDTF">2019-11-13T10:50:12Z</dcterms:modified>
</cp:coreProperties>
</file>