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805"/>
  </bookViews>
  <sheets>
    <sheet name="Приложение 7 " sheetId="4" r:id="rId1"/>
    <sheet name="изменения от бюджета" sheetId="3" r:id="rId2"/>
  </sheets>
  <definedNames>
    <definedName name="_xlnm._FilterDatabase" localSheetId="0" hidden="1">'Приложение 7 '!$A$14:$F$63</definedName>
    <definedName name="_xlnm.Print_Titles" localSheetId="0">'Приложение 7 '!$12:$14</definedName>
    <definedName name="_xlnm.Print_Area" localSheetId="0">'Приложение 7 '!$A$1:$E$63</definedName>
  </definedNames>
  <calcPr calcId="125725"/>
</workbook>
</file>

<file path=xl/calcChain.xml><?xml version="1.0" encoding="utf-8"?>
<calcChain xmlns="http://schemas.openxmlformats.org/spreadsheetml/2006/main">
  <c r="C69" i="4"/>
  <c r="C68"/>
  <c r="C70"/>
  <c r="C71"/>
  <c r="D68"/>
  <c r="E68"/>
  <c r="E71" l="1"/>
  <c r="D71"/>
  <c r="E70"/>
  <c r="D70"/>
  <c r="E69"/>
  <c r="D69"/>
  <c r="E61"/>
  <c r="D61"/>
  <c r="C61"/>
  <c r="C59"/>
  <c r="E59"/>
  <c r="D59"/>
  <c r="E54"/>
  <c r="D54"/>
  <c r="E51"/>
  <c r="D51"/>
  <c r="C51"/>
  <c r="E46"/>
  <c r="D46"/>
  <c r="C46"/>
  <c r="E43"/>
  <c r="D43"/>
  <c r="C43"/>
  <c r="E38"/>
  <c r="D38"/>
  <c r="C38"/>
  <c r="E36"/>
  <c r="D36"/>
  <c r="C36"/>
  <c r="E33"/>
  <c r="D33"/>
  <c r="C33"/>
  <c r="E30"/>
  <c r="D30"/>
  <c r="C30"/>
  <c r="C25"/>
  <c r="E25"/>
  <c r="D25"/>
  <c r="E20"/>
  <c r="D20"/>
  <c r="E15"/>
  <c r="D15"/>
  <c r="C15"/>
  <c r="D72" l="1"/>
  <c r="D63"/>
  <c r="E63"/>
  <c r="E72"/>
  <c r="C20"/>
  <c r="C54"/>
  <c r="D73" l="1"/>
  <c r="C63"/>
  <c r="E73"/>
  <c r="C72" l="1"/>
  <c r="C73" s="1"/>
</calcChain>
</file>

<file path=xl/sharedStrings.xml><?xml version="1.0" encoding="utf-8"?>
<sst xmlns="http://schemas.openxmlformats.org/spreadsheetml/2006/main" count="122" uniqueCount="58">
  <si>
    <t>Предоставление иных межбюджетных трансфертов бюджетам городских и сельских поселений Таймырского Долгано-Ненецкого муниципального района общего характера</t>
  </si>
  <si>
    <t xml:space="preserve">Расходы на реализацию государственных полномочий по расчету и предоставлению дотаций поселениям, входящим в состав муниципального района края </t>
  </si>
  <si>
    <t>Предоставление иных межбюджетных трансфертов бюджетам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</si>
  <si>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Предоставление иных межбюджетных трансфертов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</si>
  <si>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</si>
  <si>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Предоставление иных межбюджетных трансфертов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выдаче разрешений на установку и эксплуатацию рекламных конструкций в соответствии с заключенными соглашениями</t>
  </si>
  <si>
    <t>Расходы на осуществление первичного воинского учета на территориях, где отсутствуют военные комиссариаты</t>
  </si>
  <si>
    <t>Расходы на выполнение государственных полномочий по созданию и обеспечению деятельности административных комиссий</t>
  </si>
  <si>
    <t>Наименование межбюджетных трансфертов, городского (сельского) поселения</t>
  </si>
  <si>
    <t>Сумма (руб.)</t>
  </si>
  <si>
    <t>2019 год</t>
  </si>
  <si>
    <t>2020 год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</si>
  <si>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</si>
  <si>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</si>
  <si>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</si>
  <si>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</si>
  <si>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</si>
  <si>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</si>
  <si>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</si>
  <si>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</si>
  <si>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</si>
  <si>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</si>
  <si>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</si>
  <si>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</si>
  <si>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ИТОГО:</t>
  </si>
  <si>
    <t>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</si>
  <si>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Городское поселение Дудинка</t>
  </si>
  <si>
    <t>Сельское поселение Караул</t>
  </si>
  <si>
    <t>Сельское поселение Хатанга</t>
  </si>
  <si>
    <t>Городское поселение Диксон</t>
  </si>
  <si>
    <t>Суммы утвержденных бюджетных ассигнований (БА)</t>
  </si>
  <si>
    <t>Наименование показателя</t>
  </si>
  <si>
    <t>КЦСР</t>
  </si>
  <si>
    <t>на год</t>
  </si>
  <si>
    <t>Сумма на второй год</t>
  </si>
  <si>
    <t>Сумма на третий год</t>
  </si>
  <si>
    <t>0300006010</t>
  </si>
  <si>
    <t>01.01.00</t>
  </si>
  <si>
    <t>01.02.00</t>
  </si>
  <si>
    <t>0300006020</t>
  </si>
  <si>
    <t>01.04.00</t>
  </si>
  <si>
    <t>3000006030</t>
  </si>
  <si>
    <t>01.03.00</t>
  </si>
  <si>
    <t>3000006050</t>
  </si>
  <si>
    <t>3000006060</t>
  </si>
  <si>
    <t>3000051180</t>
  </si>
  <si>
    <t>3000075140</t>
  </si>
  <si>
    <t>30000L0160</t>
  </si>
  <si>
    <t>30000L5190</t>
  </si>
  <si>
    <t>30000L5550</t>
  </si>
  <si>
    <t>12.</t>
  </si>
  <si>
    <t>13.</t>
  </si>
  <si>
    <t>Расходы на формирование современной городской среды</t>
  </si>
  <si>
    <t>2021 год</t>
  </si>
  <si>
    <t>Предоставление иных межбюджетных трансфертов бюджетам городских и сельских поселений Таймырского Долгано- Ненецкого муниципального района на реализацию мероприятий муниципальной программы «Развитие культуры и туризма в Таймырском Долгано-Ненецком муниципальном районе»</t>
  </si>
  <si>
    <t>Расходы на капитальный ремонт гидротехнических сооружений</t>
  </si>
  <si>
    <t>Расходы на выполнение переданных полномочий Российской Федерации по государственной регистрации актов гражданского состояния</t>
  </si>
  <si>
    <t>Распределение дотаций на выравнивание бюджетной обеспеченности бюджетам городских и сельских поселений, входящим в состав Таймырского Долгано-Ненецкого муниципального района, из районного фонда финансовой поддержки поселений, иных межбюджетных трансфертов общего характера, иных межбюджетных трансфертов, имеющих целевое назначение и предоставляемых бюджетам поселений за счет субвенций, передаваемых на данные цели из других бюджетов бюджетной системы Российской Федерации, а также иных межбюджетных трансфертов на реализацию Соглашений, заключенных с органами местного самоуправления поселений муниципального района, о передаче им осуществления части полномочий муниципального района, реализацию мероприятий в рамках муниципальных программ муниципального района, предоставляемых за счет собственных доходов и источников финансирования дефицита районного бюджета, а также дотаций, предоставляемых из краевого бюджета на 2019 год и плановый период 2020-2021 годов</t>
  </si>
</sst>
</file>

<file path=xl/styles.xml><?xml version="1.0" encoding="utf-8"?>
<styleSheet xmlns="http://schemas.openxmlformats.org/spreadsheetml/2006/main">
  <numFmts count="5">
    <numFmt numFmtId="164" formatCode="000"/>
    <numFmt numFmtId="165" formatCode="#,##0.00;[Red]\-#,##0.00;0.00"/>
    <numFmt numFmtId="166" formatCode="#,##0.00_ ;[Red]\-#,##0.00\ "/>
    <numFmt numFmtId="167" formatCode="00\.00\.00"/>
    <numFmt numFmtId="168" formatCode="00.0.0000"/>
  </numFmts>
  <fonts count="19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1" fillId="0" borderId="0"/>
    <xf numFmtId="0" fontId="18" fillId="0" borderId="0"/>
  </cellStyleXfs>
  <cellXfs count="75">
    <xf numFmtId="0" fontId="0" fillId="0" borderId="0" xfId="0"/>
    <xf numFmtId="0" fontId="4" fillId="0" borderId="0" xfId="1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166" fontId="4" fillId="0" borderId="0" xfId="1" applyNumberFormat="1" applyFont="1"/>
    <xf numFmtId="164" fontId="7" fillId="0" borderId="3" xfId="2" applyNumberFormat="1" applyFont="1" applyFill="1" applyBorder="1" applyAlignment="1" applyProtection="1">
      <alignment horizontal="left" vertical="center" wrapText="1"/>
      <protection hidden="1"/>
    </xf>
    <xf numFmtId="164" fontId="8" fillId="0" borderId="3" xfId="1" applyNumberFormat="1" applyFont="1" applyFill="1" applyBorder="1" applyAlignment="1" applyProtection="1">
      <alignment horizontal="left" vertical="top" wrapText="1"/>
      <protection hidden="1"/>
    </xf>
    <xf numFmtId="165" fontId="8" fillId="0" borderId="3" xfId="1" applyNumberFormat="1" applyFont="1" applyFill="1" applyBorder="1" applyAlignment="1" applyProtection="1">
      <alignment horizontal="right" vertical="center"/>
      <protection hidden="1"/>
    </xf>
    <xf numFmtId="165" fontId="8" fillId="0" borderId="5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right" vertical="center"/>
      <protection hidden="1"/>
    </xf>
    <xf numFmtId="165" fontId="7" fillId="0" borderId="5" xfId="1" applyNumberFormat="1" applyFont="1" applyFill="1" applyBorder="1" applyAlignment="1" applyProtection="1">
      <alignment horizontal="right" vertical="center"/>
      <protection hidden="1"/>
    </xf>
    <xf numFmtId="0" fontId="7" fillId="0" borderId="2" xfId="1" applyFont="1" applyBorder="1"/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5" fontId="8" fillId="0" borderId="1" xfId="1" applyNumberFormat="1" applyFont="1" applyFill="1" applyBorder="1" applyAlignment="1" applyProtection="1">
      <protection hidden="1"/>
    </xf>
    <xf numFmtId="0" fontId="8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protection hidden="1"/>
    </xf>
    <xf numFmtId="166" fontId="3" fillId="0" borderId="3" xfId="1" applyNumberFormat="1" applyFont="1" applyBorder="1"/>
    <xf numFmtId="166" fontId="3" fillId="0" borderId="5" xfId="1" applyNumberFormat="1" applyFont="1" applyBorder="1"/>
    <xf numFmtId="4" fontId="10" fillId="0" borderId="1" xfId="1" applyNumberFormat="1" applyFont="1" applyBorder="1"/>
    <xf numFmtId="4" fontId="10" fillId="0" borderId="6" xfId="1" applyNumberFormat="1" applyFont="1" applyBorder="1"/>
    <xf numFmtId="164" fontId="8" fillId="0" borderId="3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3" xfId="1" applyNumberFormat="1" applyFont="1" applyFill="1" applyBorder="1" applyAlignment="1" applyProtection="1">
      <alignment vertical="center" wrapText="1"/>
      <protection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0" xfId="4" applyFont="1" applyFill="1" applyBorder="1" applyAlignment="1" applyProtection="1">
      <protection hidden="1"/>
    </xf>
    <xf numFmtId="165" fontId="12" fillId="0" borderId="11" xfId="4" applyNumberFormat="1" applyFont="1" applyFill="1" applyBorder="1" applyAlignment="1" applyProtection="1">
      <protection hidden="1"/>
    </xf>
    <xf numFmtId="0" fontId="13" fillId="0" borderId="12" xfId="4" applyNumberFormat="1" applyFont="1" applyFill="1" applyBorder="1" applyAlignment="1" applyProtection="1">
      <alignment horizontal="left" vertical="top" wrapText="1"/>
      <protection hidden="1"/>
    </xf>
    <xf numFmtId="0" fontId="14" fillId="0" borderId="10" xfId="4" applyNumberFormat="1" applyFont="1" applyFill="1" applyBorder="1" applyAlignment="1" applyProtection="1">
      <alignment horizontal="center" vertical="center"/>
      <protection hidden="1"/>
    </xf>
    <xf numFmtId="165" fontId="13" fillId="0" borderId="6" xfId="4" applyNumberFormat="1" applyFont="1" applyFill="1" applyBorder="1" applyAlignment="1" applyProtection="1">
      <alignment horizontal="right" vertical="center"/>
      <protection hidden="1"/>
    </xf>
    <xf numFmtId="165" fontId="13" fillId="0" borderId="1" xfId="4" applyNumberFormat="1" applyFont="1" applyFill="1" applyBorder="1" applyAlignment="1" applyProtection="1">
      <alignment horizontal="right" vertical="center"/>
      <protection hidden="1"/>
    </xf>
    <xf numFmtId="167" fontId="13" fillId="0" borderId="1" xfId="4" applyNumberFormat="1" applyFont="1" applyFill="1" applyBorder="1" applyAlignment="1" applyProtection="1">
      <alignment horizontal="left" vertical="top" wrapText="1"/>
      <protection hidden="1"/>
    </xf>
    <xf numFmtId="168" fontId="13" fillId="0" borderId="1" xfId="4" applyNumberFormat="1" applyFont="1" applyFill="1" applyBorder="1" applyAlignment="1" applyProtection="1">
      <alignment horizontal="right" vertical="center"/>
      <protection hidden="1"/>
    </xf>
    <xf numFmtId="165" fontId="12" fillId="0" borderId="5" xfId="4" applyNumberFormat="1" applyFont="1" applyFill="1" applyBorder="1" applyAlignment="1" applyProtection="1">
      <alignment horizontal="right" vertical="center"/>
      <protection hidden="1"/>
    </xf>
    <xf numFmtId="165" fontId="12" fillId="0" borderId="13" xfId="4" applyNumberFormat="1" applyFont="1" applyFill="1" applyBorder="1" applyAlignment="1" applyProtection="1">
      <alignment horizontal="right" vertical="center"/>
      <protection hidden="1"/>
    </xf>
    <xf numFmtId="165" fontId="13" fillId="0" borderId="5" xfId="4" applyNumberFormat="1" applyFont="1" applyFill="1" applyBorder="1" applyAlignment="1" applyProtection="1">
      <alignment horizontal="right" vertical="center"/>
      <protection hidden="1"/>
    </xf>
    <xf numFmtId="165" fontId="13" fillId="0" borderId="3" xfId="4" applyNumberFormat="1" applyFont="1" applyFill="1" applyBorder="1" applyAlignment="1" applyProtection="1">
      <alignment horizontal="right" vertical="center"/>
      <protection hidden="1"/>
    </xf>
    <xf numFmtId="167" fontId="13" fillId="0" borderId="3" xfId="4" applyNumberFormat="1" applyFont="1" applyFill="1" applyBorder="1" applyAlignment="1" applyProtection="1">
      <alignment horizontal="left" vertical="top" wrapText="1"/>
      <protection hidden="1"/>
    </xf>
    <xf numFmtId="168" fontId="13" fillId="0" borderId="3" xfId="4" applyNumberFormat="1" applyFont="1" applyFill="1" applyBorder="1" applyAlignment="1" applyProtection="1">
      <alignment horizontal="right" vertical="center"/>
      <protection hidden="1"/>
    </xf>
    <xf numFmtId="165" fontId="12" fillId="0" borderId="9" xfId="4" applyNumberFormat="1" applyFont="1" applyFill="1" applyBorder="1" applyAlignment="1" applyProtection="1">
      <alignment horizontal="right" vertical="center"/>
      <protection hidden="1"/>
    </xf>
    <xf numFmtId="165" fontId="12" fillId="0" borderId="14" xfId="4" applyNumberFormat="1" applyFont="1" applyFill="1" applyBorder="1" applyAlignment="1" applyProtection="1">
      <alignment horizontal="right" vertical="center"/>
      <protection hidden="1"/>
    </xf>
    <xf numFmtId="0" fontId="11" fillId="0" borderId="17" xfId="4" applyBorder="1" applyProtection="1">
      <protection hidden="1"/>
    </xf>
    <xf numFmtId="0" fontId="15" fillId="0" borderId="19" xfId="4" applyNumberFormat="1" applyFont="1" applyFill="1" applyBorder="1" applyAlignment="1" applyProtection="1">
      <alignment horizontal="center" vertical="center" wrapText="1"/>
      <protection hidden="1"/>
    </xf>
    <xf numFmtId="0" fontId="11" fillId="0" borderId="21" xfId="4" applyNumberFormat="1" applyFont="1" applyFill="1" applyBorder="1" applyAlignment="1" applyProtection="1">
      <alignment horizontal="centerContinuous" vertical="center"/>
      <protection hidden="1"/>
    </xf>
    <xf numFmtId="0" fontId="11" fillId="0" borderId="22" xfId="4" applyNumberFormat="1" applyFont="1" applyFill="1" applyBorder="1" applyAlignment="1" applyProtection="1">
      <alignment horizontal="centerContinuous" vertical="center"/>
      <protection hidden="1"/>
    </xf>
    <xf numFmtId="0" fontId="12" fillId="0" borderId="23" xfId="4" applyNumberFormat="1" applyFont="1" applyFill="1" applyBorder="1" applyAlignment="1" applyProtection="1">
      <alignment horizontal="centerContinuous" vertical="center"/>
      <protection hidden="1"/>
    </xf>
    <xf numFmtId="0" fontId="16" fillId="0" borderId="19" xfId="4" applyNumberFormat="1" applyFont="1" applyFill="1" applyBorder="1" applyAlignment="1" applyProtection="1">
      <alignment wrapText="1"/>
      <protection hidden="1"/>
    </xf>
    <xf numFmtId="0" fontId="17" fillId="0" borderId="22" xfId="4" applyNumberFormat="1" applyFont="1" applyFill="1" applyBorder="1" applyAlignment="1" applyProtection="1">
      <alignment horizontal="centerContinuous" vertical="center"/>
      <protection hidden="1"/>
    </xf>
    <xf numFmtId="165" fontId="12" fillId="2" borderId="13" xfId="4" applyNumberFormat="1" applyFont="1" applyFill="1" applyBorder="1" applyAlignment="1" applyProtection="1">
      <alignment horizontal="right" vertical="center"/>
      <protection hidden="1"/>
    </xf>
    <xf numFmtId="168" fontId="13" fillId="2" borderId="3" xfId="4" applyNumberFormat="1" applyFont="1" applyFill="1" applyBorder="1" applyAlignment="1" applyProtection="1">
      <alignment horizontal="right" vertical="center"/>
      <protection hidden="1"/>
    </xf>
    <xf numFmtId="167" fontId="13" fillId="2" borderId="3" xfId="4" applyNumberFormat="1" applyFont="1" applyFill="1" applyBorder="1" applyAlignment="1" applyProtection="1">
      <alignment horizontal="left" vertical="top" wrapText="1"/>
      <protection hidden="1"/>
    </xf>
    <xf numFmtId="165" fontId="13" fillId="2" borderId="3" xfId="4" applyNumberFormat="1" applyFont="1" applyFill="1" applyBorder="1" applyAlignment="1" applyProtection="1">
      <alignment horizontal="right" vertical="center"/>
      <protection hidden="1"/>
    </xf>
    <xf numFmtId="0" fontId="8" fillId="0" borderId="4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 applyProtection="1">
      <alignment horizontal="right" vertical="center"/>
      <protection hidden="1"/>
    </xf>
    <xf numFmtId="165" fontId="7" fillId="0" borderId="25" xfId="1" applyNumberFormat="1" applyFont="1" applyFill="1" applyBorder="1" applyAlignment="1" applyProtection="1">
      <alignment horizontal="right" vertical="center"/>
      <protection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26" xfId="1" applyNumberFormat="1" applyFont="1" applyBorder="1"/>
    <xf numFmtId="166" fontId="3" fillId="0" borderId="10" xfId="1" applyNumberFormat="1" applyFont="1" applyBorder="1"/>
    <xf numFmtId="166" fontId="3" fillId="0" borderId="27" xfId="1" applyNumberFormat="1" applyFont="1" applyBorder="1"/>
    <xf numFmtId="166" fontId="3" fillId="0" borderId="28" xfId="1" applyNumberFormat="1" applyFont="1" applyBorder="1"/>
    <xf numFmtId="0" fontId="9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9" xfId="0" applyNumberFormat="1" applyFont="1" applyFill="1" applyBorder="1" applyAlignment="1" applyProtection="1">
      <alignment horizontal="center" vertical="center" wrapText="1"/>
      <protection hidden="1"/>
    </xf>
    <xf numFmtId="167" fontId="12" fillId="0" borderId="4" xfId="4" applyNumberFormat="1" applyFont="1" applyFill="1" applyBorder="1" applyAlignment="1" applyProtection="1">
      <alignment horizontal="left" vertical="top" wrapText="1"/>
      <protection hidden="1"/>
    </xf>
    <xf numFmtId="167" fontId="12" fillId="2" borderId="4" xfId="4" applyNumberFormat="1" applyFont="1" applyFill="1" applyBorder="1" applyAlignment="1" applyProtection="1">
      <alignment horizontal="left" vertical="top" wrapText="1"/>
      <protection hidden="1"/>
    </xf>
    <xf numFmtId="0" fontId="12" fillId="0" borderId="18" xfId="4" applyNumberFormat="1" applyFont="1" applyFill="1" applyBorder="1" applyAlignment="1" applyProtection="1">
      <alignment horizontal="center" vertical="center"/>
      <protection hidden="1"/>
    </xf>
    <xf numFmtId="0" fontId="12" fillId="0" borderId="16" xfId="4" applyNumberFormat="1" applyFont="1" applyFill="1" applyBorder="1" applyAlignment="1" applyProtection="1">
      <alignment horizontal="center" vertical="center" wrapText="1"/>
      <protection hidden="1"/>
    </xf>
    <xf numFmtId="0" fontId="12" fillId="0" borderId="15" xfId="4" applyNumberFormat="1" applyFont="1" applyFill="1" applyBorder="1" applyAlignment="1" applyProtection="1">
      <alignment horizontal="center" vertical="center" wrapText="1"/>
      <protection hidden="1"/>
    </xf>
    <xf numFmtId="167" fontId="12" fillId="0" borderId="7" xfId="4" applyNumberFormat="1" applyFont="1" applyFill="1" applyBorder="1" applyAlignment="1" applyProtection="1">
      <alignment horizontal="left" vertical="top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6"/>
    <cellStyle name="Обычный 3" xfId="3"/>
    <cellStyle name="Обычный 4" xfId="5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F73"/>
  <sheetViews>
    <sheetView showGridLines="0" tabSelected="1" view="pageBreakPreview" topLeftCell="A41" zoomScale="86" zoomScaleNormal="130" zoomScaleSheetLayoutView="86" workbookViewId="0">
      <selection activeCell="F62" sqref="F62"/>
    </sheetView>
  </sheetViews>
  <sheetFormatPr defaultColWidth="8.125" defaultRowHeight="15"/>
  <cols>
    <col min="1" max="1" width="4.625" style="1" customWidth="1"/>
    <col min="2" max="2" width="52.125" style="1" customWidth="1"/>
    <col min="3" max="3" width="14.25" style="1" customWidth="1"/>
    <col min="4" max="5" width="12.5" style="1" bestFit="1" customWidth="1"/>
    <col min="6" max="6" width="5.75" style="1" customWidth="1"/>
    <col min="7" max="178" width="8" style="1" customWidth="1"/>
    <col min="179" max="16384" width="8.125" style="1"/>
  </cols>
  <sheetData>
    <row r="10" spans="1:6" ht="159.75" customHeight="1">
      <c r="A10" s="63" t="s">
        <v>57</v>
      </c>
      <c r="B10" s="63"/>
      <c r="C10" s="63"/>
      <c r="D10" s="63"/>
      <c r="E10" s="63"/>
    </row>
    <row r="11" spans="1:6" ht="0.75" customHeight="1" thickBot="1">
      <c r="A11" s="2"/>
      <c r="B11" s="2"/>
      <c r="C11" s="2"/>
      <c r="D11" s="2"/>
      <c r="E11" s="2"/>
    </row>
    <row r="12" spans="1:6" ht="15.75">
      <c r="A12" s="64" t="s">
        <v>12</v>
      </c>
      <c r="B12" s="66" t="s">
        <v>8</v>
      </c>
      <c r="C12" s="66" t="s">
        <v>9</v>
      </c>
      <c r="D12" s="66"/>
      <c r="E12" s="68"/>
      <c r="F12" s="3"/>
    </row>
    <row r="13" spans="1:6" ht="15.75">
      <c r="A13" s="65"/>
      <c r="B13" s="67"/>
      <c r="C13" s="58" t="s">
        <v>10</v>
      </c>
      <c r="D13" s="58" t="s">
        <v>11</v>
      </c>
      <c r="E13" s="17" t="s">
        <v>53</v>
      </c>
      <c r="F13" s="4"/>
    </row>
    <row r="14" spans="1:6">
      <c r="A14" s="26">
        <v>1</v>
      </c>
      <c r="B14" s="25">
        <v>2</v>
      </c>
      <c r="C14" s="25">
        <v>3</v>
      </c>
      <c r="D14" s="25">
        <v>4</v>
      </c>
      <c r="E14" s="17">
        <v>5</v>
      </c>
      <c r="F14" s="18"/>
    </row>
    <row r="15" spans="1:6" ht="43.5" customHeight="1">
      <c r="A15" s="54" t="s">
        <v>13</v>
      </c>
      <c r="B15" s="9" t="s">
        <v>56</v>
      </c>
      <c r="C15" s="10">
        <f>SUM(C16:C19)</f>
        <v>205844.34999999998</v>
      </c>
      <c r="D15" s="10">
        <f t="shared" ref="D15:E15" si="0">SUM(D16:D19)</f>
        <v>205844.34999999998</v>
      </c>
      <c r="E15" s="11">
        <f t="shared" si="0"/>
        <v>0</v>
      </c>
      <c r="F15" s="5"/>
    </row>
    <row r="16" spans="1:6" ht="15.75">
      <c r="A16" s="54"/>
      <c r="B16" s="8" t="s">
        <v>26</v>
      </c>
      <c r="C16" s="12">
        <v>26930.5</v>
      </c>
      <c r="D16" s="12">
        <v>26930.5</v>
      </c>
      <c r="E16" s="13">
        <v>0</v>
      </c>
      <c r="F16" s="5"/>
    </row>
    <row r="17" spans="1:6" ht="15.75">
      <c r="A17" s="54"/>
      <c r="B17" s="8" t="s">
        <v>28</v>
      </c>
      <c r="C17" s="12">
        <v>51541.62</v>
      </c>
      <c r="D17" s="12">
        <v>51541.62</v>
      </c>
      <c r="E17" s="13">
        <v>0</v>
      </c>
      <c r="F17" s="5"/>
    </row>
    <row r="18" spans="1:6" ht="15.75">
      <c r="A18" s="54"/>
      <c r="B18" s="8" t="s">
        <v>29</v>
      </c>
      <c r="C18" s="12">
        <v>2899.22</v>
      </c>
      <c r="D18" s="12">
        <v>2899.22</v>
      </c>
      <c r="E18" s="13">
        <v>0</v>
      </c>
      <c r="F18" s="5"/>
    </row>
    <row r="19" spans="1:6" ht="15.75">
      <c r="A19" s="54"/>
      <c r="B19" s="8" t="s">
        <v>27</v>
      </c>
      <c r="C19" s="12">
        <v>124473.01</v>
      </c>
      <c r="D19" s="12">
        <v>124473.01</v>
      </c>
      <c r="E19" s="13">
        <v>0</v>
      </c>
      <c r="F19" s="5"/>
    </row>
    <row r="20" spans="1:6" ht="33" customHeight="1">
      <c r="A20" s="54" t="s">
        <v>14</v>
      </c>
      <c r="B20" s="9" t="s">
        <v>7</v>
      </c>
      <c r="C20" s="10">
        <f>SUM(C21:C24)</f>
        <v>248400.00000000003</v>
      </c>
      <c r="D20" s="10">
        <f t="shared" ref="D20:E20" si="1">SUM(D21:D24)</f>
        <v>248400.00000000003</v>
      </c>
      <c r="E20" s="11">
        <f t="shared" si="1"/>
        <v>248400.00000000003</v>
      </c>
      <c r="F20" s="5"/>
    </row>
    <row r="21" spans="1:6" ht="15.75">
      <c r="A21" s="54"/>
      <c r="B21" s="8" t="s">
        <v>26</v>
      </c>
      <c r="C21" s="12">
        <v>176762.7</v>
      </c>
      <c r="D21" s="12">
        <v>176762.7</v>
      </c>
      <c r="E21" s="13">
        <v>176762.7</v>
      </c>
      <c r="F21" s="5"/>
    </row>
    <row r="22" spans="1:6" ht="15.75">
      <c r="A22" s="54"/>
      <c r="B22" s="8" t="s">
        <v>28</v>
      </c>
      <c r="C22" s="12">
        <v>36147.120000000003</v>
      </c>
      <c r="D22" s="12">
        <v>36147.120000000003</v>
      </c>
      <c r="E22" s="13">
        <v>36147.120000000003</v>
      </c>
      <c r="F22" s="5"/>
    </row>
    <row r="23" spans="1:6" ht="15.75">
      <c r="A23" s="54"/>
      <c r="B23" s="8" t="s">
        <v>29</v>
      </c>
      <c r="C23" s="12">
        <v>4285.7299999999996</v>
      </c>
      <c r="D23" s="12">
        <v>4285.7299999999996</v>
      </c>
      <c r="E23" s="13">
        <v>4285.7299999999996</v>
      </c>
      <c r="F23" s="5"/>
    </row>
    <row r="24" spans="1:6" ht="15.75">
      <c r="A24" s="54"/>
      <c r="B24" s="8" t="s">
        <v>27</v>
      </c>
      <c r="C24" s="12">
        <v>31204.45</v>
      </c>
      <c r="D24" s="12">
        <v>31204.45</v>
      </c>
      <c r="E24" s="13">
        <v>31204.45</v>
      </c>
      <c r="F24" s="5"/>
    </row>
    <row r="25" spans="1:6" ht="33" customHeight="1">
      <c r="A25" s="54" t="s">
        <v>15</v>
      </c>
      <c r="B25" s="9" t="s">
        <v>6</v>
      </c>
      <c r="C25" s="10">
        <f>SUM(C26:C29)</f>
        <v>7801000.0000000009</v>
      </c>
      <c r="D25" s="10">
        <f t="shared" ref="D25:E25" si="2">SUM(D26:D29)</f>
        <v>7927600</v>
      </c>
      <c r="E25" s="11">
        <f t="shared" si="2"/>
        <v>0</v>
      </c>
      <c r="F25" s="5"/>
    </row>
    <row r="26" spans="1:6" ht="15.75">
      <c r="A26" s="54"/>
      <c r="B26" s="8" t="s">
        <v>26</v>
      </c>
      <c r="C26" s="12">
        <v>5381214.2800000003</v>
      </c>
      <c r="D26" s="12">
        <v>5469290.9400000004</v>
      </c>
      <c r="E26" s="13">
        <v>0</v>
      </c>
      <c r="F26" s="5"/>
    </row>
    <row r="27" spans="1:6" ht="15.75">
      <c r="A27" s="54"/>
      <c r="B27" s="8" t="s">
        <v>28</v>
      </c>
      <c r="C27" s="12">
        <v>1076242.8600000001</v>
      </c>
      <c r="D27" s="12">
        <v>1093858.19</v>
      </c>
      <c r="E27" s="13">
        <v>0</v>
      </c>
      <c r="F27" s="5"/>
    </row>
    <row r="28" spans="1:6" ht="15.75" customHeight="1">
      <c r="A28" s="54"/>
      <c r="B28" s="8" t="s">
        <v>29</v>
      </c>
      <c r="C28" s="12">
        <v>267300</v>
      </c>
      <c r="D28" s="12">
        <v>270592.68</v>
      </c>
      <c r="E28" s="13">
        <v>0</v>
      </c>
      <c r="F28" s="5"/>
    </row>
    <row r="29" spans="1:6" ht="15.75">
      <c r="A29" s="54"/>
      <c r="B29" s="8" t="s">
        <v>27</v>
      </c>
      <c r="C29" s="12">
        <v>1076242.8600000001</v>
      </c>
      <c r="D29" s="12">
        <v>1093858.19</v>
      </c>
      <c r="E29" s="13">
        <v>0</v>
      </c>
      <c r="F29" s="5"/>
    </row>
    <row r="30" spans="1:6" ht="108.75" customHeight="1">
      <c r="A30" s="54" t="s">
        <v>16</v>
      </c>
      <c r="B30" s="23" t="s">
        <v>25</v>
      </c>
      <c r="C30" s="10">
        <f>SUM(C31:C32)</f>
        <v>3107142.5900000003</v>
      </c>
      <c r="D30" s="10">
        <f t="shared" ref="D30:E30" si="3">SUM(D31:D32)</f>
        <v>0</v>
      </c>
      <c r="E30" s="11">
        <f t="shared" si="3"/>
        <v>0</v>
      </c>
      <c r="F30" s="5"/>
    </row>
    <row r="31" spans="1:6" ht="15.75">
      <c r="A31" s="54"/>
      <c r="B31" s="8" t="s">
        <v>28</v>
      </c>
      <c r="C31" s="12">
        <v>2594622.7400000002</v>
      </c>
      <c r="D31" s="12">
        <v>0</v>
      </c>
      <c r="E31" s="13">
        <v>0</v>
      </c>
      <c r="F31" s="5"/>
    </row>
    <row r="32" spans="1:6" ht="15.75" customHeight="1">
      <c r="A32" s="54"/>
      <c r="B32" s="8" t="s">
        <v>27</v>
      </c>
      <c r="C32" s="12">
        <v>512519.85</v>
      </c>
      <c r="D32" s="12">
        <v>0</v>
      </c>
      <c r="E32" s="13">
        <v>0</v>
      </c>
      <c r="F32" s="5"/>
    </row>
    <row r="33" spans="1:6" ht="107.25" customHeight="1">
      <c r="A33" s="54" t="s">
        <v>17</v>
      </c>
      <c r="B33" s="23" t="s">
        <v>4</v>
      </c>
      <c r="C33" s="10">
        <f>SUM(C34:C35)</f>
        <v>362433.26</v>
      </c>
      <c r="D33" s="10">
        <f t="shared" ref="D33:E33" si="4">SUM(D34:D35)</f>
        <v>0</v>
      </c>
      <c r="E33" s="11">
        <f t="shared" si="4"/>
        <v>0</v>
      </c>
      <c r="F33" s="5"/>
    </row>
    <row r="34" spans="1:6" ht="15.75">
      <c r="A34" s="54"/>
      <c r="B34" s="8" t="s">
        <v>28</v>
      </c>
      <c r="C34" s="12">
        <v>283774.26</v>
      </c>
      <c r="D34" s="12">
        <v>0</v>
      </c>
      <c r="E34" s="13">
        <v>0</v>
      </c>
      <c r="F34" s="5"/>
    </row>
    <row r="35" spans="1:6" ht="15.75">
      <c r="A35" s="54"/>
      <c r="B35" s="8" t="s">
        <v>27</v>
      </c>
      <c r="C35" s="12">
        <v>78659</v>
      </c>
      <c r="D35" s="12">
        <v>0</v>
      </c>
      <c r="E35" s="13">
        <v>0</v>
      </c>
      <c r="F35" s="5"/>
    </row>
    <row r="36" spans="1:6" ht="96.75" customHeight="1">
      <c r="A36" s="54" t="s">
        <v>18</v>
      </c>
      <c r="B36" s="9" t="s">
        <v>5</v>
      </c>
      <c r="C36" s="10">
        <f>SUM(C37)</f>
        <v>60000</v>
      </c>
      <c r="D36" s="10">
        <f t="shared" ref="D36:E36" si="5">SUM(D37)</f>
        <v>0</v>
      </c>
      <c r="E36" s="11">
        <f t="shared" si="5"/>
        <v>0</v>
      </c>
      <c r="F36" s="5"/>
    </row>
    <row r="37" spans="1:6" ht="15.75" customHeight="1">
      <c r="A37" s="54"/>
      <c r="B37" s="8" t="s">
        <v>26</v>
      </c>
      <c r="C37" s="12">
        <v>60000</v>
      </c>
      <c r="D37" s="12">
        <v>0</v>
      </c>
      <c r="E37" s="13">
        <v>0</v>
      </c>
      <c r="F37" s="5"/>
    </row>
    <row r="38" spans="1:6" ht="99.75" customHeight="1">
      <c r="A38" s="54" t="s">
        <v>19</v>
      </c>
      <c r="B38" s="23" t="s">
        <v>3</v>
      </c>
      <c r="C38" s="10">
        <f>SUM(C39:C42)</f>
        <v>117525643.34999999</v>
      </c>
      <c r="D38" s="10">
        <f t="shared" ref="D38:E38" si="6">SUM(D39:D42)</f>
        <v>0</v>
      </c>
      <c r="E38" s="11">
        <f t="shared" si="6"/>
        <v>0</v>
      </c>
      <c r="F38" s="5"/>
    </row>
    <row r="39" spans="1:6" ht="15.75" customHeight="1">
      <c r="A39" s="54"/>
      <c r="B39" s="8" t="s">
        <v>26</v>
      </c>
      <c r="C39" s="12">
        <v>66516328.710000001</v>
      </c>
      <c r="D39" s="12">
        <v>0</v>
      </c>
      <c r="E39" s="13">
        <v>0</v>
      </c>
      <c r="F39" s="5"/>
    </row>
    <row r="40" spans="1:6" ht="15.75">
      <c r="A40" s="54"/>
      <c r="B40" s="8" t="s">
        <v>28</v>
      </c>
      <c r="C40" s="12">
        <v>22139239.170000002</v>
      </c>
      <c r="D40" s="12">
        <v>0</v>
      </c>
      <c r="E40" s="13">
        <v>0</v>
      </c>
      <c r="F40" s="5"/>
    </row>
    <row r="41" spans="1:6" ht="15.75">
      <c r="A41" s="54"/>
      <c r="B41" s="8" t="s">
        <v>29</v>
      </c>
      <c r="C41" s="12">
        <v>4815379.07</v>
      </c>
      <c r="D41" s="12">
        <v>0</v>
      </c>
      <c r="E41" s="13">
        <v>0</v>
      </c>
      <c r="F41" s="5"/>
    </row>
    <row r="42" spans="1:6" ht="15.75" customHeight="1">
      <c r="A42" s="54"/>
      <c r="B42" s="8" t="s">
        <v>27</v>
      </c>
      <c r="C42" s="12">
        <v>24054696.399999999</v>
      </c>
      <c r="D42" s="12">
        <v>0</v>
      </c>
      <c r="E42" s="13">
        <v>0</v>
      </c>
      <c r="F42" s="5"/>
    </row>
    <row r="43" spans="1:6" ht="114.75" customHeight="1">
      <c r="A43" s="54" t="s">
        <v>20</v>
      </c>
      <c r="B43" s="23" t="s">
        <v>2</v>
      </c>
      <c r="C43" s="10">
        <f>SUM(C44:C45)</f>
        <v>34217135.25</v>
      </c>
      <c r="D43" s="10">
        <f t="shared" ref="D43:E43" si="7">SUM(D44:D45)</f>
        <v>0</v>
      </c>
      <c r="E43" s="11">
        <f t="shared" si="7"/>
        <v>0</v>
      </c>
      <c r="F43" s="5"/>
    </row>
    <row r="44" spans="1:6" ht="15.75">
      <c r="A44" s="54"/>
      <c r="B44" s="8" t="s">
        <v>28</v>
      </c>
      <c r="C44" s="12">
        <v>19512466</v>
      </c>
      <c r="D44" s="12">
        <v>0</v>
      </c>
      <c r="E44" s="13">
        <v>0</v>
      </c>
      <c r="F44" s="5"/>
    </row>
    <row r="45" spans="1:6" ht="15.75" customHeight="1">
      <c r="A45" s="54"/>
      <c r="B45" s="8" t="s">
        <v>27</v>
      </c>
      <c r="C45" s="12">
        <v>14704669.25</v>
      </c>
      <c r="D45" s="12">
        <v>0</v>
      </c>
      <c r="E45" s="13">
        <v>0</v>
      </c>
      <c r="F45" s="5"/>
    </row>
    <row r="46" spans="1:6" ht="78" customHeight="1">
      <c r="A46" s="54" t="s">
        <v>21</v>
      </c>
      <c r="B46" s="23" t="s">
        <v>54</v>
      </c>
      <c r="C46" s="10">
        <f>SUM(C47:C50)</f>
        <v>996418</v>
      </c>
      <c r="D46" s="10">
        <f t="shared" ref="D46:E46" si="8">SUM(D47:D50)</f>
        <v>0</v>
      </c>
      <c r="E46" s="11">
        <f t="shared" si="8"/>
        <v>0</v>
      </c>
      <c r="F46" s="5"/>
    </row>
    <row r="47" spans="1:6" ht="15.75">
      <c r="A47" s="54"/>
      <c r="B47" s="8" t="s">
        <v>26</v>
      </c>
      <c r="C47" s="12">
        <v>72618</v>
      </c>
      <c r="D47" s="12">
        <v>0</v>
      </c>
      <c r="E47" s="13">
        <v>0</v>
      </c>
      <c r="F47" s="5"/>
    </row>
    <row r="48" spans="1:6" ht="15.75">
      <c r="A48" s="54"/>
      <c r="B48" s="8" t="s">
        <v>28</v>
      </c>
      <c r="C48" s="12">
        <v>469200</v>
      </c>
      <c r="D48" s="12">
        <v>0</v>
      </c>
      <c r="E48" s="13">
        <v>0</v>
      </c>
      <c r="F48" s="5"/>
    </row>
    <row r="49" spans="1:6" ht="15.75">
      <c r="A49" s="54"/>
      <c r="B49" s="8" t="s">
        <v>29</v>
      </c>
      <c r="C49" s="12">
        <v>273700</v>
      </c>
      <c r="D49" s="12">
        <v>0</v>
      </c>
      <c r="E49" s="13">
        <v>0</v>
      </c>
      <c r="F49" s="5"/>
    </row>
    <row r="50" spans="1:6" ht="15.75" customHeight="1">
      <c r="A50" s="54"/>
      <c r="B50" s="8" t="s">
        <v>27</v>
      </c>
      <c r="C50" s="12">
        <v>180900</v>
      </c>
      <c r="D50" s="12">
        <v>0</v>
      </c>
      <c r="E50" s="13">
        <v>0</v>
      </c>
      <c r="F50" s="5"/>
    </row>
    <row r="51" spans="1:6" ht="42.75" customHeight="1">
      <c r="A51" s="54" t="s">
        <v>22</v>
      </c>
      <c r="B51" s="23" t="s">
        <v>1</v>
      </c>
      <c r="C51" s="10">
        <f>SUM(C52:C53)</f>
        <v>71843200</v>
      </c>
      <c r="D51" s="10">
        <f t="shared" ref="D51:E51" si="9">SUM(D52:D53)</f>
        <v>12284800</v>
      </c>
      <c r="E51" s="11">
        <f t="shared" si="9"/>
        <v>12284800</v>
      </c>
      <c r="F51" s="5"/>
    </row>
    <row r="52" spans="1:6" ht="15.75">
      <c r="A52" s="54"/>
      <c r="B52" s="8" t="s">
        <v>28</v>
      </c>
      <c r="C52" s="12">
        <v>36096100</v>
      </c>
      <c r="D52" s="12">
        <v>6172200</v>
      </c>
      <c r="E52" s="13">
        <v>6172200</v>
      </c>
      <c r="F52" s="5"/>
    </row>
    <row r="53" spans="1:6" ht="15.75">
      <c r="A53" s="54"/>
      <c r="B53" s="8" t="s">
        <v>27</v>
      </c>
      <c r="C53" s="12">
        <v>35747100</v>
      </c>
      <c r="D53" s="12">
        <v>6112600</v>
      </c>
      <c r="E53" s="13">
        <v>6112600</v>
      </c>
      <c r="F53" s="5"/>
    </row>
    <row r="54" spans="1:6" ht="45" customHeight="1">
      <c r="A54" s="54" t="s">
        <v>23</v>
      </c>
      <c r="B54" s="24" t="s">
        <v>0</v>
      </c>
      <c r="C54" s="10">
        <f>SUM(C55:C58)</f>
        <v>906734313.13000011</v>
      </c>
      <c r="D54" s="10">
        <f t="shared" ref="D54:E54" si="10">SUM(D55:D58)</f>
        <v>722405815.76999998</v>
      </c>
      <c r="E54" s="11">
        <f t="shared" si="10"/>
        <v>708387142.03999996</v>
      </c>
      <c r="F54" s="5"/>
    </row>
    <row r="55" spans="1:6" ht="15.75" customHeight="1">
      <c r="A55" s="54"/>
      <c r="B55" s="8" t="s">
        <v>26</v>
      </c>
      <c r="C55" s="12">
        <v>390176184.49000001</v>
      </c>
      <c r="D55" s="12">
        <v>233021645.25999999</v>
      </c>
      <c r="E55" s="13">
        <v>221562421.53</v>
      </c>
      <c r="F55" s="5"/>
    </row>
    <row r="56" spans="1:6" ht="15.75">
      <c r="A56" s="54"/>
      <c r="B56" s="8" t="s">
        <v>28</v>
      </c>
      <c r="C56" s="12">
        <v>279023992.38</v>
      </c>
      <c r="D56" s="12">
        <v>275716984.77999997</v>
      </c>
      <c r="E56" s="13">
        <v>275104581.08999997</v>
      </c>
      <c r="F56" s="5"/>
    </row>
    <row r="57" spans="1:6" ht="15.75">
      <c r="A57" s="54"/>
      <c r="B57" s="8" t="s">
        <v>29</v>
      </c>
      <c r="C57" s="12">
        <v>91844147.569999993</v>
      </c>
      <c r="D57" s="12">
        <v>67295459.879999995</v>
      </c>
      <c r="E57" s="13">
        <v>66009731.659999996</v>
      </c>
      <c r="F57" s="5"/>
    </row>
    <row r="58" spans="1:6" ht="15.75">
      <c r="A58" s="54"/>
      <c r="B58" s="8" t="s">
        <v>27</v>
      </c>
      <c r="C58" s="12">
        <v>145689988.69</v>
      </c>
      <c r="D58" s="12">
        <v>146371725.84999999</v>
      </c>
      <c r="E58" s="13">
        <v>145710407.75999999</v>
      </c>
      <c r="F58" s="5"/>
    </row>
    <row r="59" spans="1:6" ht="21" customHeight="1">
      <c r="A59" s="54" t="s">
        <v>50</v>
      </c>
      <c r="B59" s="24" t="s">
        <v>55</v>
      </c>
      <c r="C59" s="10">
        <f>C60</f>
        <v>162600</v>
      </c>
      <c r="D59" s="10">
        <f t="shared" ref="D59:E59" si="11">D60</f>
        <v>0</v>
      </c>
      <c r="E59" s="10">
        <f t="shared" si="11"/>
        <v>0</v>
      </c>
      <c r="F59" s="5"/>
    </row>
    <row r="60" spans="1:6" ht="15.75" customHeight="1">
      <c r="A60" s="55"/>
      <c r="B60" s="8" t="s">
        <v>28</v>
      </c>
      <c r="C60" s="56">
        <v>162600</v>
      </c>
      <c r="D60" s="56">
        <v>0</v>
      </c>
      <c r="E60" s="57">
        <v>0</v>
      </c>
      <c r="F60" s="5"/>
    </row>
    <row r="61" spans="1:6" ht="15.75">
      <c r="A61" s="54" t="s">
        <v>51</v>
      </c>
      <c r="B61" s="24" t="s">
        <v>52</v>
      </c>
      <c r="C61" s="10">
        <f>C62</f>
        <v>461593.59999999998</v>
      </c>
      <c r="D61" s="10">
        <f t="shared" ref="D61:E61" si="12">D62</f>
        <v>0</v>
      </c>
      <c r="E61" s="10">
        <f t="shared" si="12"/>
        <v>0</v>
      </c>
      <c r="F61" s="5"/>
    </row>
    <row r="62" spans="1:6" ht="15.75">
      <c r="A62" s="55"/>
      <c r="B62" s="8" t="s">
        <v>26</v>
      </c>
      <c r="C62" s="56">
        <v>461593.59999999998</v>
      </c>
      <c r="D62" s="56">
        <v>0</v>
      </c>
      <c r="E62" s="57">
        <v>0</v>
      </c>
      <c r="F62" s="5"/>
    </row>
    <row r="63" spans="1:6" ht="15.75" thickBot="1">
      <c r="A63" s="14"/>
      <c r="B63" s="15" t="s">
        <v>24</v>
      </c>
      <c r="C63" s="16">
        <f>C15+C20+C25+C30+C33+C36+C38+C43+C46+C51+C54+C59+C61</f>
        <v>1143725723.53</v>
      </c>
      <c r="D63" s="16">
        <f t="shared" ref="D63:E63" si="13">D15+D20+D25+D30+D33+D36+D38+D43+D46+D51+D54+D59+D61</f>
        <v>743072460.12</v>
      </c>
      <c r="E63" s="16">
        <f t="shared" si="13"/>
        <v>720920342.03999996</v>
      </c>
    </row>
    <row r="67" spans="2:5" ht="15.75" thickBot="1"/>
    <row r="68" spans="2:5">
      <c r="B68" s="8" t="s">
        <v>26</v>
      </c>
      <c r="C68" s="59">
        <f>C16+C21+C26+C37+C39+C47+C55+C62</f>
        <v>462871632.28000003</v>
      </c>
      <c r="D68" s="59">
        <f t="shared" ref="D68:E68" si="14">D16+D21+D26+D37+D39+D47+D55+D62</f>
        <v>238694629.39999998</v>
      </c>
      <c r="E68" s="59">
        <f t="shared" si="14"/>
        <v>221739184.22999999</v>
      </c>
    </row>
    <row r="69" spans="2:5">
      <c r="B69" s="8" t="s">
        <v>28</v>
      </c>
      <c r="C69" s="19">
        <f>C17+C22+C27+C31+C34+C40+C44+C48+C52+C56+C60</f>
        <v>361445926.14999998</v>
      </c>
      <c r="D69" s="19">
        <f t="shared" ref="D69:E69" si="15">D17+D22+D27+D31+D34+D40+D44+D48+D52+D56</f>
        <v>283070731.70999998</v>
      </c>
      <c r="E69" s="20">
        <f t="shared" si="15"/>
        <v>281312928.20999998</v>
      </c>
    </row>
    <row r="70" spans="2:5">
      <c r="B70" s="8" t="s">
        <v>29</v>
      </c>
      <c r="C70" s="62">
        <f>C18+C23+C28+C41+C49+C57</f>
        <v>97207711.589999989</v>
      </c>
      <c r="D70" s="60">
        <f t="shared" ref="D70:E70" si="16">D18+D23+D28+D41+D49+D57</f>
        <v>67573237.50999999</v>
      </c>
      <c r="E70" s="61">
        <f t="shared" si="16"/>
        <v>66014017.389999993</v>
      </c>
    </row>
    <row r="71" spans="2:5">
      <c r="B71" s="8" t="s">
        <v>27</v>
      </c>
      <c r="C71" s="19">
        <f>C19+C24+C29+C32+C35+C42+C45+C50+C53+C58</f>
        <v>222200453.50999999</v>
      </c>
      <c r="D71" s="19">
        <f t="shared" ref="D71:E71" si="17">D19+D24+D29+D32+D35+D42+D45+D50+D53+D58</f>
        <v>153733861.5</v>
      </c>
      <c r="E71" s="20">
        <f t="shared" si="17"/>
        <v>151854212.20999998</v>
      </c>
    </row>
    <row r="72" spans="2:5" ht="16.5" thickBot="1">
      <c r="B72" s="6" t="s">
        <v>24</v>
      </c>
      <c r="C72" s="21">
        <f>SUBTOTAL(9,C68:C71)</f>
        <v>1143725723.5300002</v>
      </c>
      <c r="D72" s="21">
        <f t="shared" ref="D72:E72" si="18">SUBTOTAL(9,D68:D71)</f>
        <v>743072460.11999989</v>
      </c>
      <c r="E72" s="22">
        <f t="shared" si="18"/>
        <v>720920342.03999996</v>
      </c>
    </row>
    <row r="73" spans="2:5">
      <c r="C73" s="7">
        <f>C63-C72</f>
        <v>0</v>
      </c>
      <c r="D73" s="7">
        <f t="shared" ref="D73:E73" si="19">D63-D72</f>
        <v>0</v>
      </c>
      <c r="E73" s="7">
        <f t="shared" si="19"/>
        <v>0</v>
      </c>
    </row>
  </sheetData>
  <autoFilter ref="A14:F63"/>
  <mergeCells count="4">
    <mergeCell ref="A10:E10"/>
    <mergeCell ref="A12:A13"/>
    <mergeCell ref="B12:B13"/>
    <mergeCell ref="C12:E12"/>
  </mergeCells>
  <pageMargins left="1.1811023622047245" right="0.19685039370078741" top="0.39370078740157483" bottom="0.39370078740157483" header="0.39370078740157483" footer="0.19685039370078741"/>
  <pageSetup paperSize="9" scale="78" fitToHeight="2" orientation="portrait" r:id="rId1"/>
  <headerFooter alignWithMargins="0">
    <oddFooter>&amp;C&amp;P</oddFooter>
  </headerFooter>
  <rowBreaks count="1" manualBreakCount="1">
    <brk id="37" max="4" man="1"/>
  </rowBreaks>
  <legacyDrawing r:id="rId2"/>
  <oleObjects>
    <oleObject progId="Word.Document.8" shapeId="2051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4:E38"/>
  <sheetViews>
    <sheetView workbookViewId="0">
      <selection activeCell="C18" sqref="C18"/>
    </sheetView>
  </sheetViews>
  <sheetFormatPr defaultRowHeight="14.25"/>
  <cols>
    <col min="1" max="1" width="19" customWidth="1"/>
    <col min="3" max="3" width="14.125" customWidth="1"/>
  </cols>
  <sheetData>
    <row r="4" spans="1:5">
      <c r="A4" s="49"/>
      <c r="B4" s="48"/>
      <c r="C4" s="47" t="s">
        <v>30</v>
      </c>
      <c r="D4" s="46"/>
      <c r="E4" s="45"/>
    </row>
    <row r="5" spans="1:5" ht="51.75" thickBot="1">
      <c r="A5" s="71" t="s">
        <v>32</v>
      </c>
      <c r="B5" s="44" t="s">
        <v>31</v>
      </c>
      <c r="C5" s="72" t="s">
        <v>33</v>
      </c>
      <c r="D5" s="72" t="s">
        <v>34</v>
      </c>
      <c r="E5" s="73" t="s">
        <v>35</v>
      </c>
    </row>
    <row r="6" spans="1:5" ht="15" thickBot="1">
      <c r="A6" s="71"/>
      <c r="B6" s="43"/>
      <c r="C6" s="72"/>
      <c r="D6" s="72"/>
      <c r="E6" s="73"/>
    </row>
    <row r="7" spans="1:5">
      <c r="A7" s="74"/>
      <c r="B7" s="74"/>
      <c r="C7" s="42">
        <v>0</v>
      </c>
      <c r="D7" s="42">
        <v>0</v>
      </c>
      <c r="E7" s="41">
        <v>0</v>
      </c>
    </row>
    <row r="8" spans="1:5">
      <c r="A8" s="40" t="s">
        <v>36</v>
      </c>
      <c r="B8" s="39" t="s">
        <v>37</v>
      </c>
      <c r="C8" s="38">
        <v>0</v>
      </c>
      <c r="D8" s="38">
        <v>0</v>
      </c>
      <c r="E8" s="37">
        <v>0</v>
      </c>
    </row>
    <row r="9" spans="1:5">
      <c r="A9" s="40" t="s">
        <v>36</v>
      </c>
      <c r="B9" s="39" t="s">
        <v>38</v>
      </c>
      <c r="C9" s="38">
        <v>0</v>
      </c>
      <c r="D9" s="38">
        <v>0</v>
      </c>
      <c r="E9" s="37">
        <v>0</v>
      </c>
    </row>
    <row r="10" spans="1:5">
      <c r="A10" s="69"/>
      <c r="B10" s="69"/>
      <c r="C10" s="36">
        <v>0</v>
      </c>
      <c r="D10" s="36">
        <v>0</v>
      </c>
      <c r="E10" s="35">
        <v>0</v>
      </c>
    </row>
    <row r="11" spans="1:5">
      <c r="A11" s="40" t="s">
        <v>39</v>
      </c>
      <c r="B11" s="39" t="s">
        <v>40</v>
      </c>
      <c r="C11" s="38">
        <v>0</v>
      </c>
      <c r="D11" s="38">
        <v>0</v>
      </c>
      <c r="E11" s="37">
        <v>0</v>
      </c>
    </row>
    <row r="12" spans="1:5">
      <c r="A12" s="70"/>
      <c r="B12" s="70"/>
      <c r="C12" s="50">
        <v>64524758.829999998</v>
      </c>
      <c r="D12" s="36">
        <v>0</v>
      </c>
      <c r="E12" s="35">
        <v>0</v>
      </c>
    </row>
    <row r="13" spans="1:5">
      <c r="A13" s="51" t="s">
        <v>41</v>
      </c>
      <c r="B13" s="52" t="s">
        <v>37</v>
      </c>
      <c r="C13" s="53">
        <v>21701766.510000002</v>
      </c>
      <c r="D13" s="38">
        <v>0</v>
      </c>
      <c r="E13" s="37">
        <v>0</v>
      </c>
    </row>
    <row r="14" spans="1:5">
      <c r="A14" s="51" t="s">
        <v>41</v>
      </c>
      <c r="B14" s="52" t="s">
        <v>38</v>
      </c>
      <c r="C14" s="53">
        <v>2227342.8199999998</v>
      </c>
      <c r="D14" s="38">
        <v>0</v>
      </c>
      <c r="E14" s="37">
        <v>0</v>
      </c>
    </row>
    <row r="15" spans="1:5">
      <c r="A15" s="51" t="s">
        <v>41</v>
      </c>
      <c r="B15" s="52" t="s">
        <v>42</v>
      </c>
      <c r="C15" s="53">
        <v>24156747.899999999</v>
      </c>
      <c r="D15" s="38">
        <v>0</v>
      </c>
      <c r="E15" s="37">
        <v>0</v>
      </c>
    </row>
    <row r="16" spans="1:5">
      <c r="A16" s="51" t="s">
        <v>41</v>
      </c>
      <c r="B16" s="52" t="s">
        <v>40</v>
      </c>
      <c r="C16" s="53">
        <v>16438901.6</v>
      </c>
      <c r="D16" s="38">
        <v>0</v>
      </c>
      <c r="E16" s="37">
        <v>0</v>
      </c>
    </row>
    <row r="17" spans="1:5">
      <c r="A17" s="69"/>
      <c r="B17" s="69"/>
      <c r="C17" s="36">
        <v>0</v>
      </c>
      <c r="D17" s="36">
        <v>0</v>
      </c>
      <c r="E17" s="35">
        <v>0</v>
      </c>
    </row>
    <row r="18" spans="1:5">
      <c r="A18" s="40" t="s">
        <v>43</v>
      </c>
      <c r="B18" s="39" t="s">
        <v>38</v>
      </c>
      <c r="C18" s="38">
        <v>0</v>
      </c>
      <c r="D18" s="38">
        <v>0</v>
      </c>
      <c r="E18" s="37">
        <v>0</v>
      </c>
    </row>
    <row r="19" spans="1:5">
      <c r="A19" s="40" t="s">
        <v>43</v>
      </c>
      <c r="B19" s="39" t="s">
        <v>40</v>
      </c>
      <c r="C19" s="38">
        <v>0</v>
      </c>
      <c r="D19" s="38">
        <v>0</v>
      </c>
      <c r="E19" s="37">
        <v>0</v>
      </c>
    </row>
    <row r="20" spans="1:5">
      <c r="A20" s="69"/>
      <c r="B20" s="69"/>
      <c r="C20" s="36">
        <v>0</v>
      </c>
      <c r="D20" s="36">
        <v>0</v>
      </c>
      <c r="E20" s="35">
        <v>0</v>
      </c>
    </row>
    <row r="21" spans="1:5">
      <c r="A21" s="40" t="s">
        <v>44</v>
      </c>
      <c r="B21" s="39" t="s">
        <v>40</v>
      </c>
      <c r="C21" s="38">
        <v>0</v>
      </c>
      <c r="D21" s="38">
        <v>0</v>
      </c>
      <c r="E21" s="37">
        <v>0</v>
      </c>
    </row>
    <row r="22" spans="1:5">
      <c r="A22" s="69"/>
      <c r="B22" s="69"/>
      <c r="C22" s="36">
        <v>676479.3</v>
      </c>
      <c r="D22" s="36">
        <v>0</v>
      </c>
      <c r="E22" s="35">
        <v>0</v>
      </c>
    </row>
    <row r="23" spans="1:5">
      <c r="A23" s="40" t="s">
        <v>45</v>
      </c>
      <c r="B23" s="39" t="s">
        <v>37</v>
      </c>
      <c r="C23" s="38">
        <v>449194.31</v>
      </c>
      <c r="D23" s="38">
        <v>0</v>
      </c>
      <c r="E23" s="37">
        <v>0</v>
      </c>
    </row>
    <row r="24" spans="1:5">
      <c r="A24" s="40" t="s">
        <v>45</v>
      </c>
      <c r="B24" s="39" t="s">
        <v>38</v>
      </c>
      <c r="C24" s="38">
        <v>36447.01</v>
      </c>
      <c r="D24" s="38">
        <v>0</v>
      </c>
      <c r="E24" s="37">
        <v>0</v>
      </c>
    </row>
    <row r="25" spans="1:5">
      <c r="A25" s="40" t="s">
        <v>45</v>
      </c>
      <c r="B25" s="39" t="s">
        <v>42</v>
      </c>
      <c r="C25" s="38">
        <v>10650.36</v>
      </c>
      <c r="D25" s="38">
        <v>0</v>
      </c>
      <c r="E25" s="37">
        <v>0</v>
      </c>
    </row>
    <row r="26" spans="1:5">
      <c r="A26" s="40" t="s">
        <v>45</v>
      </c>
      <c r="B26" s="39" t="s">
        <v>40</v>
      </c>
      <c r="C26" s="38">
        <v>180187.62</v>
      </c>
      <c r="D26" s="38">
        <v>0</v>
      </c>
      <c r="E26" s="37">
        <v>0</v>
      </c>
    </row>
    <row r="27" spans="1:5">
      <c r="A27" s="70"/>
      <c r="B27" s="70"/>
      <c r="C27" s="50">
        <v>9500</v>
      </c>
      <c r="D27" s="36">
        <v>0</v>
      </c>
      <c r="E27" s="35">
        <v>0</v>
      </c>
    </row>
    <row r="28" spans="1:5">
      <c r="A28" s="51" t="s">
        <v>46</v>
      </c>
      <c r="B28" s="52" t="s">
        <v>37</v>
      </c>
      <c r="C28" s="53">
        <v>9500</v>
      </c>
      <c r="D28" s="38">
        <v>0</v>
      </c>
      <c r="E28" s="37">
        <v>0</v>
      </c>
    </row>
    <row r="29" spans="1:5">
      <c r="A29" s="69"/>
      <c r="B29" s="69"/>
      <c r="C29" s="36">
        <v>154400</v>
      </c>
      <c r="D29" s="36">
        <v>0</v>
      </c>
      <c r="E29" s="35">
        <v>0</v>
      </c>
    </row>
    <row r="30" spans="1:5">
      <c r="A30" s="40" t="s">
        <v>47</v>
      </c>
      <c r="B30" s="39" t="s">
        <v>38</v>
      </c>
      <c r="C30" s="38">
        <v>154400</v>
      </c>
      <c r="D30" s="38">
        <v>0</v>
      </c>
      <c r="E30" s="37">
        <v>0</v>
      </c>
    </row>
    <row r="31" spans="1:5">
      <c r="A31" s="69"/>
      <c r="B31" s="69"/>
      <c r="C31" s="36">
        <v>16029.96</v>
      </c>
      <c r="D31" s="36">
        <v>0</v>
      </c>
      <c r="E31" s="35">
        <v>0</v>
      </c>
    </row>
    <row r="32" spans="1:5">
      <c r="A32" s="40" t="s">
        <v>48</v>
      </c>
      <c r="B32" s="39" t="s">
        <v>37</v>
      </c>
      <c r="C32" s="38">
        <v>4934.59</v>
      </c>
      <c r="D32" s="38">
        <v>0</v>
      </c>
      <c r="E32" s="37">
        <v>0</v>
      </c>
    </row>
    <row r="33" spans="1:5">
      <c r="A33" s="40" t="s">
        <v>48</v>
      </c>
      <c r="B33" s="39" t="s">
        <v>38</v>
      </c>
      <c r="C33" s="38">
        <v>6160.34</v>
      </c>
      <c r="D33" s="38">
        <v>0</v>
      </c>
      <c r="E33" s="37">
        <v>0</v>
      </c>
    </row>
    <row r="34" spans="1:5">
      <c r="A34" s="40" t="s">
        <v>48</v>
      </c>
      <c r="B34" s="39" t="s">
        <v>42</v>
      </c>
      <c r="C34" s="38">
        <v>623.01</v>
      </c>
      <c r="D34" s="38">
        <v>0</v>
      </c>
      <c r="E34" s="37">
        <v>0</v>
      </c>
    </row>
    <row r="35" spans="1:5">
      <c r="A35" s="40" t="s">
        <v>48</v>
      </c>
      <c r="B35" s="39" t="s">
        <v>40</v>
      </c>
      <c r="C35" s="38">
        <v>4312.0200000000004</v>
      </c>
      <c r="D35" s="38">
        <v>0</v>
      </c>
      <c r="E35" s="37">
        <v>0</v>
      </c>
    </row>
    <row r="36" spans="1:5">
      <c r="A36" s="69"/>
      <c r="B36" s="69"/>
      <c r="C36" s="36">
        <v>296840</v>
      </c>
      <c r="D36" s="36">
        <v>0</v>
      </c>
      <c r="E36" s="35">
        <v>0</v>
      </c>
    </row>
    <row r="37" spans="1:5" ht="15" thickBot="1">
      <c r="A37" s="34" t="s">
        <v>49</v>
      </c>
      <c r="B37" s="33" t="s">
        <v>37</v>
      </c>
      <c r="C37" s="32">
        <v>296840</v>
      </c>
      <c r="D37" s="32">
        <v>0</v>
      </c>
      <c r="E37" s="31">
        <v>0</v>
      </c>
    </row>
    <row r="38" spans="1:5">
      <c r="A38" s="30"/>
      <c r="B38" s="29"/>
      <c r="C38" s="28">
        <v>65678008.090000004</v>
      </c>
      <c r="D38" s="27">
        <v>0</v>
      </c>
      <c r="E38" s="27">
        <v>0</v>
      </c>
    </row>
  </sheetData>
  <mergeCells count="14">
    <mergeCell ref="A5:A6"/>
    <mergeCell ref="C5:C6"/>
    <mergeCell ref="D5:D6"/>
    <mergeCell ref="E5:E6"/>
    <mergeCell ref="A7:B7"/>
    <mergeCell ref="A10:B10"/>
    <mergeCell ref="A31:B31"/>
    <mergeCell ref="A36:B36"/>
    <mergeCell ref="A12:B12"/>
    <mergeCell ref="A17:B17"/>
    <mergeCell ref="A20:B20"/>
    <mergeCell ref="A22:B22"/>
    <mergeCell ref="A27:B27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7 </vt:lpstr>
      <vt:lpstr>изменения от бюджета</vt:lpstr>
      <vt:lpstr>'Приложение 7 '!Заголовки_для_печати</vt:lpstr>
      <vt:lpstr>'Приложение 7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Ф. Зачек</dc:creator>
  <cp:lastModifiedBy>demyanenko</cp:lastModifiedBy>
  <cp:lastPrinted>2018-11-14T07:20:47Z</cp:lastPrinted>
  <dcterms:created xsi:type="dcterms:W3CDTF">2018-03-26T07:54:35Z</dcterms:created>
  <dcterms:modified xsi:type="dcterms:W3CDTF">2018-11-14T07:20:47Z</dcterms:modified>
</cp:coreProperties>
</file>