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embeddings/oleObject1.bin" ContentType="application/vnd.openxmlformats-officedocument.oleObject"/>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calcChain.xml" ContentType="application/vnd.openxmlformats-officedocument.spreadsheetml.calcChain+xml"/>
  <Override PartName="/xl/sharedStrings.xml" ContentType="application/vnd.openxmlformats-officedocument.spreadsheetml.sharedStrings+xml"/>
  <Default Extension="doc" ContentType="application/msword"/>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ЭтаКнига" defaultThemeVersion="124226"/>
  <bookViews>
    <workbookView xWindow="0" yWindow="0" windowWidth="28800" windowHeight="12405"/>
  </bookViews>
  <sheets>
    <sheet name="Прил 7" sheetId="2" r:id="rId1"/>
    <sheet name="Лист1" sheetId="3" r:id="rId2"/>
  </sheets>
  <definedNames>
    <definedName name="_xlnm._FilterDatabase" localSheetId="0" hidden="1">'Прил 7'!$A$14:$R$65</definedName>
    <definedName name="_xlnm.Print_Titles" localSheetId="0">'Прил 7'!$13:$14</definedName>
    <definedName name="_xlnm.Print_Area" localSheetId="0">'Прил 7'!$A$1:$F$65</definedName>
  </definedNames>
  <calcPr calcId="125725" iterate="1"/>
  <customWorkbookViews>
    <customWorkbookView name="borisova - Личное представление" guid="{B0946412-EE3C-4C83-A65D-69EB3C6FF498}" mergeInterval="0" personalView="1" maximized="1" windowWidth="1916" windowHeight="882" activeSheetId="1"/>
    <customWorkbookView name="sheyn - Личное представление" guid="{8833AE4C-3AF5-4011-8640-0AE4B4BB93DF}" mergeInterval="0" personalView="1" maximized="1" windowWidth="1916" windowHeight="821" activeSheetId="1"/>
    <customWorkbookView name="skorin - Личное представление" guid="{7F289507-71A9-4555-BE8F-3EE9BA670F43}" mergeInterval="0" personalView="1" maximized="1" windowWidth="1916" windowHeight="1028" activeSheetId="1"/>
  </customWorkbookViews>
</workbook>
</file>

<file path=xl/calcChain.xml><?xml version="1.0" encoding="utf-8"?>
<calcChain xmlns="http://schemas.openxmlformats.org/spreadsheetml/2006/main">
  <c r="J20" i="2"/>
  <c r="J19"/>
  <c r="J36" l="1"/>
  <c r="J58"/>
  <c r="J43"/>
  <c r="J42"/>
  <c r="J39"/>
  <c r="J34"/>
  <c r="J35"/>
  <c r="J37"/>
  <c r="J38"/>
  <c r="J40"/>
  <c r="J41"/>
  <c r="J44"/>
  <c r="J45"/>
  <c r="J46"/>
  <c r="J47"/>
  <c r="J48"/>
  <c r="J49"/>
  <c r="J50"/>
  <c r="J51"/>
  <c r="J52"/>
  <c r="J53"/>
  <c r="J54"/>
  <c r="J55"/>
  <c r="J56"/>
  <c r="J57"/>
  <c r="J59"/>
  <c r="J60"/>
  <c r="J33"/>
  <c r="E40"/>
  <c r="F40"/>
  <c r="D40"/>
  <c r="E52"/>
  <c r="F52"/>
  <c r="D52"/>
  <c r="E51"/>
  <c r="F51"/>
  <c r="D51"/>
  <c r="E50"/>
  <c r="F50"/>
  <c r="D50"/>
  <c r="E47"/>
  <c r="F47"/>
  <c r="D47"/>
  <c r="E44"/>
  <c r="F44"/>
  <c r="D44"/>
  <c r="E33"/>
  <c r="F33"/>
  <c r="D33"/>
  <c r="E19"/>
  <c r="F19"/>
  <c r="D19"/>
  <c r="E20"/>
  <c r="F20"/>
  <c r="D20"/>
  <c r="F69" i="3" l="1"/>
  <c r="B66"/>
  <c r="L16"/>
  <c r="L17"/>
  <c r="L18"/>
  <c r="L21"/>
  <c r="L22"/>
  <c r="L23"/>
  <c r="L24"/>
  <c r="L25"/>
  <c r="L26"/>
  <c r="L27"/>
  <c r="L28"/>
  <c r="L29"/>
  <c r="L30"/>
  <c r="L31"/>
  <c r="L32"/>
  <c r="L33"/>
  <c r="L35"/>
  <c r="L36"/>
  <c r="L37"/>
  <c r="L38"/>
  <c r="L39"/>
  <c r="L40"/>
  <c r="L42"/>
  <c r="L43"/>
  <c r="L44"/>
  <c r="L45"/>
  <c r="L46"/>
  <c r="L47"/>
  <c r="L48"/>
  <c r="L49"/>
  <c r="L50"/>
  <c r="L51"/>
  <c r="L52"/>
  <c r="L53"/>
  <c r="L54"/>
  <c r="L55"/>
  <c r="L56"/>
  <c r="L57"/>
  <c r="L58"/>
  <c r="L59"/>
  <c r="L60"/>
  <c r="L61"/>
  <c r="L62"/>
  <c r="L63"/>
  <c r="L64"/>
  <c r="L65"/>
  <c r="L67"/>
  <c r="L68"/>
  <c r="L15"/>
  <c r="J41"/>
  <c r="K41"/>
  <c r="I41"/>
  <c r="E41"/>
  <c r="E69" s="1"/>
  <c r="K34"/>
  <c r="J34"/>
  <c r="I34"/>
  <c r="L34" s="1"/>
  <c r="K20"/>
  <c r="J20"/>
  <c r="I20"/>
  <c r="L20" s="1"/>
  <c r="K19"/>
  <c r="J19"/>
  <c r="I19"/>
  <c r="L19" s="1"/>
  <c r="J69" l="1"/>
  <c r="J73" s="1"/>
  <c r="K69"/>
  <c r="K73" s="1"/>
  <c r="L41"/>
  <c r="L66"/>
  <c r="I69"/>
  <c r="I73" l="1"/>
  <c r="L69"/>
  <c r="E65" i="2" l="1"/>
  <c r="E69" s="1"/>
  <c r="D65"/>
  <c r="D69" s="1"/>
  <c r="F65" l="1"/>
  <c r="F69" s="1"/>
</calcChain>
</file>

<file path=xl/sharedStrings.xml><?xml version="1.0" encoding="utf-8"?>
<sst xmlns="http://schemas.openxmlformats.org/spreadsheetml/2006/main" count="400" uniqueCount="205">
  <si>
    <t>Перечень и объемы финансирования государственных полномочий</t>
  </si>
  <si>
    <t>№ п/п</t>
  </si>
  <si>
    <t>ИТОГО:</t>
  </si>
  <si>
    <t>1.</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</si>
  <si>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</si>
  <si>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</si>
  <si>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</si>
  <si>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</si>
  <si>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</si>
  <si>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</si>
  <si>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</si>
  <si>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</si>
  <si>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</si>
  <si>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</si>
  <si>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</si>
  <si>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</si>
  <si>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</si>
  <si>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</si>
  <si>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</si>
  <si>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</si>
  <si>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</si>
  <si>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</si>
  <si>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</si>
  <si>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</si>
  <si>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</si>
  <si>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</si>
  <si>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</si>
  <si>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</si>
  <si>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</si>
  <si>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</si>
  <si>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</si>
  <si>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</si>
  <si>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Федеральный закон от 28 марта 1998 года № 53-ФЗ «О воинской обязанности и военной службе»</t>
  </si>
  <si>
    <t>Реквизиты нормативных 
правовых актов</t>
  </si>
  <si>
    <t>Сумма (руб.)</t>
  </si>
  <si>
    <t>Закон края от 20 декабря 2007 года № 4-1089 «О наделении органов местного самоуправления муниципальных районов и городских округов края государственными полномочиями по организации и осуществлению деятельности по опеке и попечительству в отношении несовершеннолетних»</t>
  </si>
  <si>
    <t>Создание и обеспечение деятельности комиссий по делам несовершеннолетних и защите их прав</t>
  </si>
  <si>
    <t>Закон края от 23 апреля 2009 года № 8-3170  «О наделении органов местного самоуправления муниципальных образований края государственными полномочиями по созданию и обеспечению деятельности административных комиссий»</t>
  </si>
  <si>
    <t>Закон края от 20 декабря 2012 года № 3-963 «О наделении органов местного самоуправления муниципальных районов края отдельными государственными полномочиями по компенсации выпадающих доходов энергоснабжающих организаций, связанных с применением государственных регулируемых цен (тарифов) на электрическую энергию, вырабатываемую дизельными электростанциями на территории Красноярского края для населения»</t>
  </si>
  <si>
    <t>Закон края от 15 марта 2007 года № 22-5883 "О наделении органов местного самоуправления Таймырского Долгано-Ненецкого и Эвенкийского муниципальных районов края отдельными государственными полномочиями в области защиты территорий и населения от чрезвычайных ситуаций"</t>
  </si>
  <si>
    <t>Закон края от 26 декабря 2006 года № 21-5669 «О наделении органов местного самоуправления Таймырского Долгано-Ненецкого и Эвенкийского муниципальных районов отдельными государственными полномочиями в области использования объектов животного мира, в том числе охотничьих ресурсов, а также водных биологических ресурсов»</t>
  </si>
  <si>
    <t>Закон края от 27 декабря 2005 года  № 17-4397 «О наделении органов местного самоуправления муниципальных районов отдельными государственными полномочиями по решению вопросов поддержки сельскохозяйственного производства»</t>
  </si>
  <si>
    <t>Закон края от 21 декабря 2010 года № 11-5582 «О наделении органов местного самоуправления городских округов и муниципальных районов края отдельными государственными полномочиями по обеспечению переселения граждан из районов Крайнего Севера и приравненных к ним местностей Красноярского края»</t>
  </si>
  <si>
    <t>Закон края от 18 декабря 2008 года № 7-2670  «О наделении органов местного самоуправления Таймырского Долгано-Ненецкого муниципального района и поселений, входящих в его состав, государственными полномочиями по социальной поддержке отдельных категорий граждан, проживающих в Таймырском Долгано-Ненецком муниципальном районе Красноярского края, а также по государственной регистрации актов гражданского состояния»</t>
  </si>
  <si>
    <t>Закон края от 29 ноября 2005 года № 16-4081 «О наделении органов местного самоуправления муниципальных районов края отдельными государственными полномочиями по расчету и предоставлению дотаций поселениям, входящим в состав муниципального района края»</t>
  </si>
  <si>
    <t>Осуществление первичного воинского учета на территориях, где отсутствуют военные комиссариаты</t>
  </si>
  <si>
    <t>Закон края от 27 декабря 2005 года № 17-4379 «О наделении органов местного самоуправления муниципальных районов и городских округов края государственными полномочиями по осуществлению присмотра и ухода за детьми-инвалидами, детьми-сиротами и детьми, оставшимися без попечения родителей, а также за детьми с туберкулезной интоксикацией, обучающимися  в муниципальных образовательных организациях, реализующих образовательную программу дошкольного образования, без взимания родительской платы»</t>
  </si>
  <si>
    <t>Осуществление уведомительной регистрации коллективных договоров и территориальных соглашений и контроля за их выполнением</t>
  </si>
  <si>
    <t>Закон края от 30 января 2014 года № 6-2056 «О наделении органов местного самоуправления городских округов и муниципальных районов края государственными полномочиями по осуществлению уведомительной регистрации коллективных договоров и территориальных соглашений и контроля за их выполнением»</t>
  </si>
  <si>
    <t>Закон края от 26 декабря 2006 года № 21-5589 «О наделении органов местного самоуправления муниципальных районов и городских округов края государственными полномочиями по созданию и обеспечению деятельности комиссий по делам несовершеннолетних и защите их прав»</t>
  </si>
  <si>
    <t>Отдельные государственные полномочия в области использования объектов животного мира, в том числе охотничьих ресурсов, а также водных биологических ресурсов</t>
  </si>
  <si>
    <t>Решение вопросов поддержки сельскохозяйственного производства</t>
  </si>
  <si>
    <t>Организация деятельности органов местного самоуправления, обеспечивающих решение вопросов обеспечения гарантий прав коренных малочисленных народов Севера</t>
  </si>
  <si>
    <t>Расчет и предоставление дотаций поселениям, входящим в состав муниципального района края</t>
  </si>
  <si>
    <t>Закон края  от 1 декабря 2014 года № 7-2839 «О наделении органов местного самоуправления городских округов и муниципальных районов края отдельными государственными полномочиями Красноярского края по реализации отдельных мер по обеспечению ограничения платы граждан за коммунальные услуги»</t>
  </si>
  <si>
    <t>Предоставление ежемесячно родителям (законным представителям) социальных выплат (компенсации) на оплату части родительской платы за присмотр и уход за детьми в муниципальных образовательных организациях, реализующих образовательную программу дошкольного образования и находящихся на территории муниципального района; детей, у которых один из родителей (законных представителей) является инвалидом I или II группы или признан до 1 января 2010 года инвалидом, имеющим ограничение способности к трудовой деятельности III, II степени, до очередного переосвидетельствования и не работает; детей, у которых один из родителей является участником ликвидации последствий катастрофы на Чернобыльской АЭС; детей, проживающих в семьях, среднедушевой доход которых ниже величины прожиточного минимума, установленного для соответствующей группы территорий края на душу населения</t>
  </si>
  <si>
    <t>Осуществление выплаты дополнительного ежемесячного денежного вознаграждения за выполнение функции классного руководителя педагогам муниципальных общеобразовательных организаций</t>
  </si>
  <si>
    <t>Обеспечение предоставления гарантий прав коренных малочисленных народов Севера,
в том числе:</t>
  </si>
  <si>
    <t>31.</t>
  </si>
  <si>
    <t>32.</t>
  </si>
  <si>
    <t>33.</t>
  </si>
  <si>
    <t>Обеспечение государственных гарантий реализации прав на получение общедоступного и бесплатного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t>
  </si>
  <si>
    <t>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образования в муниципальных общеобразовательных организациях</t>
  </si>
  <si>
    <t>Закон края от 24 декабря 2009 года №9-4225 «О наделении органов местного самоуправления муниципальных районов и городских округов края государственными полномочиями по обеспечению жилыми помещениями детей-сирот и детей, оставшихся без попечения родителей, лиц из числа детей-сирот и детей, оставшихся без попечения родителей»</t>
  </si>
  <si>
    <t>Организация и осуществление деятельности по опеке и попечительству в отношении несовершеннолетних</t>
  </si>
  <si>
    <t>Реализация отдельных мер по обеспечению ограничения платы граждан за коммунальные услуги в соответствии с Законом края "Об отдельных мерах по обеспечению ограничения платы граждан за коммунальные услуги"</t>
  </si>
  <si>
    <t>Компенсация  энергоснабжающим организациям выпадающих доходов, возникающих в результате поставки населению по регулируемым ценам (тарифам) электрической энергии, вырабатываемой дизельными электростанциями на территории края, в соответствии с Законом края "О компенсации выпадающих доходов энергоснабжающих организаций, связанных с применением государственных регулируемых цен (тарифов) на электрическую энергию, вырабатываемую дизельными электростанциями на территории Красноярского края для населения"</t>
  </si>
  <si>
    <t>Обеспечение переселения  граждан из районов Крайнего Севера и приравненных к ним местностей Красноярского края в соответствии с Федеральным законом от 25 октября 2002 года N 125-ФЗ "О жилищных субсидиях гражданам, выезжающим из районов Крайнего Севера и приравненных к ним местностей"</t>
  </si>
  <si>
    <t>Организация проведения мероприятий по отлову и содержанию безнадзорных животных</t>
  </si>
  <si>
    <t>Федеральный закон от 20 августа 2004 года № 113-ФЗ "О присяжных заседателях федеральных судов общей юрисдикции в Российской Федерации"</t>
  </si>
  <si>
    <t>Составление списков кандидатов  в присяжные заседатели федеральных судов общей юрисдикции в Российской Федерации</t>
  </si>
  <si>
    <t>Федеральный закон от 29 декабря 2012 года № 273-ФЗ «Об образовании в Российской Федерации»
Закон края от 26 июня 2014 года № 6-2519 «Об образовании в Красноярском крае»</t>
  </si>
  <si>
    <t>Обеспечение одеждой, обувью и мягким инвентарем учащихся из числа коренных малочисленных народов Севера и из семей, среднедушевой доход которых ниже величины прожиточного минимума, установленной по соответствующей группе территорий края на душу населения, проживающих в интернатах муниципальных общеобразовательных организаций, расположенных в муниципальном районе, за исключением обучающихся с ограниченными возможностями здоровья</t>
  </si>
  <si>
    <t>Предоставление пенсионерам, проживающим на территории муниципального района, имеющим стаж работы в районах Крайнего Севера и приравненных к ним местностях более 15 лет и состоящим в администрации муниципального района в очереди по переселению в другие регионы Российской Федерации, не имеющим жилых помещений на праве собственности за пределами муниципального района, социальных выплат на приобретение (строительство) жилья в пределах Российской Федерации с учетом членов их семей, проживающих совместно с ними, не имеющих жилых помещений в собственности за пределами муниципального района</t>
  </si>
  <si>
    <t>Осуществление компенсационных выплат гражданам, ведущим традиционный образ жизни и осуществляющим традиционную хозяйственную деятельность (оленеводство), в возрасте 14 лет и старше, не состоящим в трудовых отношениях, на учете в службе занятости в качестве безработных и не являющимся получателями страховых пенсий по старости или инвалидности; гражданам, ведущим традиционный образ жизни и осуществляющим традиционную хозяйственную деятельность (рыболовство, промысловая охота), постоянно проживающим на промысловых точках и факториях, в возрасте 14 лет и старше, не состоящим в трудовых отношениях, на учете в службе занятости в качестве безработных и не являющимся получателями страховых пенсий по старости или инвалидности; гражданам, ведущим традиционный образ жизни, в возрасте 14 лет и старше, состоящим в трудовых отношениях с организациями или индивидуальными предпринимателями, основным видом деятельности которых является традиционная хозяйственная деятельность (оленеводство, рыболовство, промысловая охота), и выполняющим работы по осуществлению указанных видов деятельности</t>
  </si>
  <si>
    <t>Организация и проведение социально значимых мероприятий коренных малочисленных народов Севера (День оленевода, День рыбака, Международный день коренных народов мира, День образования Таймыра, другие мероприятия, направленные на сохранение и развитие родных языков, культуры, традиционного образа жизни и осуществления традиционной хозяйственной деятельности коренных малочисленных народов Севера), а также конкурсов в рамках проведения социально значимых мероприятий коренных малочисленных народов Севера, обеспечение участия проживающих на территории муниципального района лиц из числа коренных малочисленных народов Севера в социально значимых мероприятиях коренных малочисленных народов межмуниципального, краевого, межрегионального и всероссийского уровня в соответствии с устанавливаемыми Правительством края перечнем социально значимых мероприятий коренных малочисленных народов межмуниципального, краевого, межрегионального и всероссийского уровня, в которых обеспечивается участие проживающих на территории муниципального района лиц из числа коренных малочисленных народов Севера, и порядком участия этих лиц в социально значимых мероприятиях коренных малочисленных народов межмуниципального, краевого, межрегионального и всероссийского уровня</t>
  </si>
  <si>
    <t>2.</t>
  </si>
  <si>
    <t>Осуществление присмотра и ухода за детьми-инвалидами, детьми-сиротами и детьми, оставшимися без попечения родителей, а также за детьми с туберкулезной интоксикацией, обучающимися  в муниципальных образовательных организациях, реализующих образовательную программу дошкольного образования, без взимания родительской платы, установленной в указанных организациях</t>
  </si>
  <si>
    <t>Предоставление компенсации родителям (законным представителям) детей, посещающих образовательные организации, реализующие образовательную программу дошкольного образования</t>
  </si>
  <si>
    <t>Организация и обеспечение отдыха и оздоровления детей</t>
  </si>
  <si>
    <t>Закон Красноярского  края 19 апреля 2018 года № 5-1533 «О наделении органов местного самоуправления муниципальных районов и городских округов края государственными полномочиями по организации и обеспечению отдыха и оздоровления детей»</t>
  </si>
  <si>
    <t xml:space="preserve">Расчет и предоставление субвенций бюджетам поселений на создание и обеспечение деятельности административных комиссий
</t>
  </si>
  <si>
    <t>Закона края от 13 июня 2013 года № 4-1402 «О наделении органов местного самоуправления муниципальных районов и городских округов  края  отдельными государственными полномочиями по организации проведения мероприятий по отлову и содержанию безнадзорных животных»</t>
  </si>
  <si>
    <t>Предоставление санаторно-курортного и восстановительного лечения в виде оплаты стоимости путевок в пределах края и Республики Хакасия лицам из числа коренных малочисленных народов Севера, осуществляющим вид традиционной хозяйственной деятельности - оленеводство, и членам их семей</t>
  </si>
  <si>
    <t xml:space="preserve">Обеспечение жилыми помещениями, благоустроенными применительно к условиям населенного пункта, в котором предоставляется жилое помещение, в соответствии со статьей 17 Закона края от 2 ноября 2000 года N 12-961 "О защите прав ребенка" детей-сирот и детей, оставшихся без попечения родителей, лиц из числа детей-сирот и детей, оставшихся без попечения родителей, не являющихся нанимателями жилых помещений по договорам социального найма или членами семьи нанимателя жилого помещения по договору социального найма либо собственниками жилых помещений, а также детей-сирот и детей, оставшихся без попечения родителей, лиц из числа детей-сирот и детей, оставшихся без попечения родителей, являющихся нанимателями жилых помещений по договорам социального найма или членами семьи нанимателя жилого помещения по договору социального найма либо собственниками жилых помещений, в случае установления факта невозможности их проживания в ранее занимаемых жилых помещениях </t>
  </si>
  <si>
    <t>Обеспечение твердым топливом (углем), включая его доставку, граждан, проживающих в домах с печным отоплением, а также лиц из числа коренных малочисленных народов Севера, ведущих традиционный образ жизни и осуществляющих традиционную хозяйственную деятельность (оленеводство), проживающих на территории сельского поселения Хатанга, для отопления кочевого жилья</t>
  </si>
  <si>
    <t>Закон Красноярского  края 27 декабря 2005 года № 17-4377  "О наделении органов местного самоуправления муниципальных районов и городских округов края государственными полномочиями по обеспечению питанием обучающихся в муниципальных и частных общеобразовательных организациях по имеющим государственную аккредитацию основным общеобразовательным программам без взимания платы"</t>
  </si>
  <si>
    <t>Закон края от 16 декабря 2014 года № 7-2951 «О наделении органов местного самоуправления муниципальных районов и городских округов края государственными полномочиями по обеспечению питанием, одеждой, обувью, мягким и жестким инвентарем обучающихся с ограниченными возможностями здоровья, проживающих в интернатах муниципальных образовательных организаций»</t>
  </si>
  <si>
    <t xml:space="preserve">Закон края от 11 июля 2019 года № 7-2988  «О наделении органов местного самоуправления муниципальных районов и городских округов края государственными полномочиями по организации и осуществлению деятельности по опеке и попечительству в отношении совершеннолетних граждан, а также в сфере патронажа» </t>
  </si>
  <si>
    <t>Закон края от 21 декабря 2010 года  № 11-5564 «О наделении органов местного самоуправления государственными полномочиями в области архивного дела»</t>
  </si>
  <si>
    <t>Обеспечение питанием, одеждой, обувью, мягким и жестким инвентарем обучающихся с ограниченными возможностями здоровья, проживающих в интернатах муниципальных образовательных организаций</t>
  </si>
  <si>
    <t>Организация и осуществление деятельности по опеке и попечительству в отношении совершеннолетних граждан, а также в сфере патронажа</t>
  </si>
  <si>
    <t>Обеспечение мер социальной поддержки в целях улучшения жилищно-бытовых условий лиц из числа коренных малочисленных народов Севера, ведущих традиционный образ жизни и осуществляющих традиционную хозяйственную деятельность (оленеводство, рыболовство, промысловая охота), в форме безвозмездного обеспечения керосином для освещения кочевого жилья либо компенсации расходов на приобретение и доставку керосина</t>
  </si>
  <si>
    <t>Обеспечение мер социальной поддержки в целях улучшения жилищно-бытовых условий лиц из числа коренных малочисленных народов Севера, ведущих традиционный образ жизни и осуществляющих традиционную хозяйственную деятельность (оленеводство, рыболовство, промысловая охота), в форме  безвозмездного обеспечения средствами связи (радиостанция, спутниковый телефон, спутниковый навигатор), источниками питания и оборудованием для обеспечения радиосвязи (тюнеры, передатчики, антенно-мачтовые устройства, измерительные приборы, запасные части и расходные материалы), безвозмездного обеспечения проведения экспертизы и регистрации средств связи в установленном порядке за счет средств краевого бюджета</t>
  </si>
  <si>
    <t>Обеспечение мер социальной поддержки в целях улучшения жилищно-бытовых условий лиц из числа коренных малочисленных народов Севера, ведущих традиционный образ жизни и осуществляющих традиционную хозяйственную деятельность (оленеводство), в форме  безвозмездного обеспечения средствами связи (радиостанция, спутниковый телефон, спутниковый навигатор), источниками питания и оборудованием для обеспечения радиосвязи (тюнеры, передатчики, антенно-мачтовые устройства, измерительные приборы, запасные части и расходные материалы), безвозмездного обеспечения проведения экспертизы и регистрации средств связи в установленном порядке за счет средств федерального бюджета</t>
  </si>
  <si>
    <t>Осуществление компенсации расходов на оплату проезда в пределах территории Российской Федерации на междугородном транспорте - железнодорожном (поезда и вагоны всех категорий, за исключением фирменных поездов, вагонов повышенной комфортности), водном (места III категории), автомобильном (общего пользования, кроме такси), а также авиационном (экономический класс) при отсутствии железнодорожного, автомобильного или водного сообщения от места жительства к месту обучения и обратно один раз в год в размере фактически произведенных расходов на оплату проезда, подтвержденных проездными документами, студентам и лицам, окончившим профессиональную образовательную организацию, образовательную организацию высшего образования или научную организацию в текущем году, из числа коренных малочисленных народов Севера; осуществление выплаты дополнительной стипендии студентам из числа коренных малочисленных народов Севера, обучающимся за пределами муниципального района; осуществление частичной оплаты обучения студентов из числа коренных малочисленных народов Севера из семей, среднедушевой доход которых ниже величины прожиточного минимума, установленного для соответствующей группы территорий края на душу населения, обучающихся на платной основе по очной форме обучения в профессиональных образовательных организациях и образовательных организациях высшего образования, расположенных за пределами муниципального района</t>
  </si>
  <si>
    <t>Обеспечение комплектами для новорожденных женщин из числа коренных малочисленных народов Севера, проживающих в сельской местности, вне зависимости от дохода семьи, а также женщин из числа коренных малочисленных народов Севера, проживающих в городе Дудинке и поселке Диксон, из семей, среднедушевой доход которых ниже величины прожиточного минимума, установленного для соответствующей группы территорий края на душу населения, в связи с рождением детей</t>
  </si>
  <si>
    <t>Обеспечение лиц из числа коренных малочисленных народов Севера, осуществляющих виды традиционной хозяйственной деятельности - оленеводство, рыболовство, промысловая охота, медицинскими аптечками, содержащими лекарственные препараты и медицинские изделия</t>
  </si>
  <si>
    <t>Предоставление субсидий на возмещение 75 процентов фактически произведенных затрат на оплату потребления электроэнергии, связанного с производством сельскохозяйственной продукции, но не более 700 кВт/ч в месяц, за исключением затрат на оплату потребления электроэнергии, связанного с производством мяса домашнего северного оленя, сельскохозяйственным организациям всех форм собственности и индивидуальным предпринимателям, осуществляющим производство сельскохозяйственной продукции; предоставление субсидий на возмещение части затрат, связанных с реализацией мяса домашнего северного оленя, сельскохозяйственным организациям всех форм собственности и индивидуальным предпринимателям, осуществляющим реализацию мяса домашнего северного оленя; предоставление субсидий на возмещение части затрат, связанных с реализацией продукции охоты (мяса дикого северного оленя) и (или) водных биологических ресурсов и продукции их переработки, организациям всех форм собственности и индивидуальным предпринимателям, осуществляющим реализацию продукции охоты (мяса дикого северного оленя) и (или) водных биологических ресурсов и продукции их переработки, при условии, что не менее 70 процентов от общего числа их работников и (или) привлеченных ими по гражданско-правовым договорам граждан, осуществляющих заготовку продукции охоты (мяса дикого северного оленя) и (или) водных биологических ресурсов, составляют представители коренных малочисленных народов Севера, проживающих в Таймырском Долгано-Ненецком муниципальном районе</t>
  </si>
  <si>
    <t>Организация выпуска приложения к газете «Таймыр», программ радиовещания и телевидения на языках коренных малочисленных народов Севера</t>
  </si>
  <si>
    <t>Осуществление социальных выплат в целях поддержки традиционного образа жизни и традиционной хозяйственной деятельности коренных малочисленных народов Севера лицам, ведущим традиционный образ жизни и (или) осуществляющим традиционную хозяйственную деятельность, за изъятие особи волка (взрослой самки, взрослого самца, волка возраста до одного года) из естественной среды обитания в случае возникновения необходимости защиты их семей, имущества (в том числе оленьего стада) от нападения волков</t>
  </si>
  <si>
    <t>Обеспечение детей из числа коренных малочисленных народов Севера, обучающихся в общеобразовательных организациях, имеющих интернат, в котором они проживают, проездом от населенного пункта, в котором родители (законные представители) имеют постоянное место жительства, до места нахождения родителей (законных представителей) вне населенного пункта (в тундре, в лесу, на промысловых точках) и обратно один раз в год авиационным видом транспорта, включая формирование списка детей из числа коренных малочисленных народов Севера, нуждающихся в обеспечении проездом, заключение в установленном законодательством Российской Федерации порядке муниципальных контрактов для организации специальных рейсов</t>
  </si>
  <si>
    <t xml:space="preserve">Предоставление материальной помощи в целях уплаты налога на доходы физических лиц лицам из числа коренных малочисленных народов Севера, получившим товарно-материальные ценности, подарки, призы в соответствии с Законом края от 18 декабря 2008 года № 7-2660 «О социальной поддержке граждан, проживающих в Таймырском Долгано-Ненецком муниципальном районе Красноярского края» в году, предшествующем текущему году </t>
  </si>
  <si>
    <t>26.1</t>
  </si>
  <si>
    <t>26.2</t>
  </si>
  <si>
    <t>26.3</t>
  </si>
  <si>
    <t>26.4</t>
  </si>
  <si>
    <t>26.5</t>
  </si>
  <si>
    <t>26.6</t>
  </si>
  <si>
    <t>26.7</t>
  </si>
  <si>
    <t>26.8</t>
  </si>
  <si>
    <t>26.9</t>
  </si>
  <si>
    <t>26.10</t>
  </si>
  <si>
    <t>26.11</t>
  </si>
  <si>
    <t>26.12</t>
  </si>
  <si>
    <t>26.13</t>
  </si>
  <si>
    <t>26.14</t>
  </si>
  <si>
    <t>26.15</t>
  </si>
  <si>
    <t>26.16</t>
  </si>
  <si>
    <t>Закон края от 29 марта 2007 года № 22-6015 «О наделении органов местного самоуправления муниципальных районов  и городских округов края государственными полномочиями по предоставлению компенсации родителям (законным представителям) детей, посещающих образовательные организации, реализующие образовательную программу дошкольного образования»</t>
  </si>
  <si>
    <t>Осуществление оплаты стоимости проезда к месту жительства и обратно к месту учебы один раз в год студентам и слушателям из семей со среднедушевым доходом ниже величины прожиточного минимума, установленного для соответствующей группы территорий края на душу населения, обучающимся в профессиональных образовательных организациях и образовательных организациях высшего образования, находящихся за пределами муниципального района; осуществлению выплаты материальной помощи для оплаты питания и проживания студентам и слушателям, обучающимся в профессиональных образовательных организациях и образовательных организациях высшего образования, находящихся за пределами муниципального района, из семей со среднедушевым доходом ниже величины прожиточного минимума, установленного для соответствующей группы территорий края на душу населения</t>
  </si>
  <si>
    <t>Обеспечение молоком и продуктами, обогащенными йодом, учащихся муниципальных общеобразовательных организаций с 1-го по 4-й классы включительно (за исключением находящихся на полном государственном обеспечении); по обеспечению бесплатным питанием (горячий завтрак и обед или горячий завтрак) или осуществлению выплаты ежемесячных денежных компенсаций взамен бесплатного питания учащимся муниципальных общеобразовательных организаций из семей со среднедушевым доходом ниже величины прожиточного минимума, установленного для соответствующей группы территорий края на душу населения, учащимся, находящимся в трудной жизненной ситуации, обучающимся с ограниченными возможностями здоровья в муниципальных общеобразовательных организациях, не проживающим в интернатах указанных организаций</t>
  </si>
  <si>
    <t>Государственная регистрация актов гражданского состояния, а также расчет и предоставление субвенций бюджетам поселений на осуществление государственных полномочий  по государственной регистрации актов гражданского состояния о рождении, заключении брака, расторжении брака, установлении отцовства, смерти в населенных пунктах, на территории которых отсутствуют структурные подразделения органов местного самоуправления муниципального района, наделенные государственными полномочиями по регистрации актов гражданского состояния</t>
  </si>
  <si>
    <t>Обеспечение питанием без взимания платы</t>
  </si>
  <si>
    <t xml:space="preserve">Решение вопросов в области защиты территорий и населения от чрезвычайных ситуаций
</t>
  </si>
  <si>
    <t>Государственные полномочия в области архивного дела</t>
  </si>
  <si>
    <t>2020 год</t>
  </si>
  <si>
    <t>2021 год</t>
  </si>
  <si>
    <t>2022 год</t>
  </si>
  <si>
    <t>Наименование государственных 
полномочий</t>
  </si>
  <si>
    <t>Наименование государственных 
полнолмочий</t>
  </si>
  <si>
    <t>на 2019 год</t>
  </si>
  <si>
    <t>Закон края от 29 марта 2007 года № 22-6015 «О наделении органов местного самоуправления муниципальных районов  и городских округов края государственными полномочиями по выплате компенсации родителям (законным представителям) детей, посещающих образовательные организации, реализующие образовательную программу дошкольного образования»</t>
  </si>
  <si>
    <t>Организация деятельности органов управления системой социальной защиты населения, обеспечивающих решение вопросов социальной поддержки и социального обслуживания граждан</t>
  </si>
  <si>
    <t>Закон края от 20 декабря 2005 года № 17-4294 «О наделении органов местного самоуправления муниципальных образований края государственными полномочиями по организации деятельности органов управления системой социальной защиты населения, обеспечивающих решение вопросов социальной поддержки и социального обслуживания населения»</t>
  </si>
  <si>
    <t>Защита территорий и населения от чрезвычайных ситуаций</t>
  </si>
  <si>
    <t>Осуществление оплаты стоимости проезда к месту жительства и обратно к месту учебы один раз в год студентам и слушателям из семей со среднедушевым доходом ниже величины прожиточного минимума, установленного для соответствующей группы территорий края на душу населения, обучающимся в профессиональных образовательных организациях и образовательных организациях высшего образования, находящихся за пределами муниципального района; осуществление выплаты материальной помощи для оплаты питания и проживания студентам и слушателям, обучающимся в профессиональных образовательных организациях и образовательных организациях высшего образования, находящихся за пределами муниципального района, из семей со среднедушевым доходом ниже величины прожиточного минимума, установленного для соответствующей группы территорий края на душу населения</t>
  </si>
  <si>
    <t>Обеспечение молоком и продуктами, обогащенными йодом, учащихся муниципальных общеобразовательных организаций с 1 по 4 классы включительно (за исключением находящихся на полном государственном обеспечении); обеспечение бесплатным питанием (горячий завтрак и обед или горячий завтрак) или осуществление выплаты ежемесячных денежных компенсаций взамен бесплатного питания учащимся муниципальных общеобразовательных организаций из семей со среднедушевым доходом ниже величины прожиточного минимума, установленного для соответствующей группы территорий края на душу населения, учащимся, находящимся в трудной жизненной ситуации, обучающимся с ограниченными возможностями здоровья в муниципальных общеобразовательных организациях, не проживающим в интернатах указанных организаций</t>
  </si>
  <si>
    <t xml:space="preserve">Предоставление материальной помощи в целях уплаты налога на доходы физических лиц лицам из числа коренных малочисленных народов Севера, получившим товарно-материальные ценности, подарки, призы в соответствии с Законом Красноярского края от 18 декабря 2008 года № 7-2660 «О социальной поддержке граждан, проживающих в Таймырском Долгано-Ненецком муниципальном районе Красноярского края» в году, предшествующем текущему году </t>
  </si>
  <si>
    <t>Обеспечение мер социальной поддержки для улучшения жилищно-бытовых условий лицам из числа коренных малочисленных народов Севера, ведущим традиционный образ жизни и осуществляющим традиционную хозяйственную деятельность (оленеводство, рыболовство, промысловая охота), в форме безвозмездного обеспечения керосином для освещения кочевого жилья либо компенсации расходов на приобретение и доставку керосина для освещения кочевого жилья</t>
  </si>
  <si>
    <t>Предоставление субсидий на возмещение 75 процентов фактически произведенных затрат на оплату потребления электроэнергии, связанного с производством сельскохозяйственной продукции, но не более 700 кВт/ч в месяц, за исключением затрат на оплату потребления электроэнергии, связанного с производством мяса домашнего северного оленя, сельскохозяйственным организациям всех форм собственности и индивидуальным предпринимателям, осуществляющим производство сельскохозяйственной продукции; предоставление субсидий на возмещение части затрат, связанных с реализацией мяса домашнего северного оленя, сельскохозяйственным организациям всех форм собственности и индивидуальным предпринимателям, осуществляющим реализацию мяса домашнего северного оленя; предоставление субсидий на возмещение части затрат, связанных с реализацией продукции объектов животного мира (мяса дикого северного оленя) и (или) водных биологических ресурсов и продукции их переработки, организациям всех форм собственности и индивидуальным предпринимателям, осуществляющим реализацию продукции объектов животного мира (мяса дикого северного оленя) и (или) водных биологических ресурсов и продукции их переработки, с численностью их работников и (или) привлеченных ими по гражданско-правовым договорам граждан из числа коренных малочисленных народов Севера, составляющей не менее 70 процентов от общего числа их работников и (или) привлеченных ими по гражданско-правовым договорам граждан, осуществляющих заготовку продукции объектов животного мира (мяса дикого северного оленя) и (или) водных биологических ресурсов, проживающих в Таймырском Долгано-Ненецком муниципальном районе</t>
  </si>
  <si>
    <t>Обеспечение мер социальной поддержки для улучшения жилищно-бытовых условий лицам из числа коренных малочисленных народов Севера, ведущим традиционный образ жизни и осуществляющим традиционную хозяйственную деятельность (оленеводство, рыболовство, промысловая охота), в форме  безвозмездного обеспечения средствами связи (радиостанция, спутниковый телефон, спутниковый навигатор), источниками питания и оборудованием для обеспечения радиосвязи (тюнеры, передатчики, антенно-мачтовые устройства, измерительные приборы, запасные части и расходные материалы), безвозмездного обеспечения проведения экспертизы и регистрации средств связи в установленном порядке</t>
  </si>
  <si>
    <t>Обеспечение комплектами для новорожденных женщин из числа коренных малочисленных народов Севера, проживающих в сельской местности, вне зависимости от дохода семьи, а также женщин из числа коренных малочисленных народов Севера, проживающих в городе Дудинка и поселке Диксон, доход семьи которых ниже величины прожиточного минимума, установленного для соответствующей группы территорий края на душу населения, в связи с рождением детей</t>
  </si>
  <si>
    <t>Организация выпуска приложения к газете "Таймыр", программ радиовещания и телевидения на языках коренных малочисленных народов Севера</t>
  </si>
  <si>
    <t>Осуществление компенсационных выплат гражданам, ведущим традиционный образ жизни и осуществляющим традиционную хозяйственную деятельность (оленеводство), в возрасте 14 лет и старше, не состоящим в трудовых отношениях, на учете в службе занятости в качестве безработных и не являющимся получателями страховых пенсий по старости или инвалидности либо состоящим в трудовых отношениях с организациями или индивидуальными предпринимателями, основным видом деятельности которых является традиционная хозяйственная деятельность (оленеводство) и выполняющим работы по осуществлению указанного вида деятельности; гражданам, ведущим традиционный образ жизни и осуществляющим традиционную хозяйственную деятельность (рыболовство, промысловая охота), постоянно проживающим на промысловых точках и факториях, в возрасте 14 лет и старше, не состоящим в трудовых отношениях, на учете в службе занятости в качестве безработных и не являющимся получателями страховых пенсий по старости или инвалидности либо состоящим в трудовых отношениях с организациями или индивидуальными предпринимателями, основным видом деятельности которых является традиционная хозяйственная деятельность (рыболовство, промысловая охота), и выполняющим работы по осуществлению указанных видов деятельности</t>
  </si>
  <si>
    <t>Осуществление социальных выплат, связанных с изъятием особи волка (взрослой самки, взрослого самца, волка возраста до одного года) из естественной среды его обитания, лицам, ведущим традиционный образ жизни и (или) традиционную хозяйственную деятельность</t>
  </si>
  <si>
    <t>Обеспечение мер социальной поддержки для улучшения жилищно-бытовых условий лицам из числа коренных малочисленных народов Севера, ведущим традиционный образ жизни и осуществляющим традиционную хозяйственную деятельность (оленеводство, рыболовство, промысловая охота), в форме безвозмездного обеспечения кочевым жильем в виде балка или выплаты компенсации расходов на изготовление и оснащение кочевого жилья</t>
  </si>
  <si>
    <t>Обеспечение лиц из числа коренных малочисленных народов Севера, осуществляющих традиционную хозяйственную деятельность (оленеводство, рыболовство, промысловая охота), медицинскими аптечками, содержащими лекарственные препараты и медицинские изделия</t>
  </si>
  <si>
    <t>Осуществление компенсации расходов на оплату проезда в пределах территории Российской Федерации на междугородном транспорте - железнодорожном (поезда и вагоны всех категорий, за исключением фирменных поездов, вагонов повышенной комфортности), водном (места III категории), автомобильном (общего пользования, кроме такси), а также авиационном (экономический класс) при отсутствии железнодорожного, автомобильного или водного сообщения от места жительства к месту обучения и обратно один раз в год в размере фактически произведенных расходов на оплату проезда, подтвержденных проездными документами, студентам и лицам, окончившим профессиональную образовательную организацию, образовательную организацию высшего образования или научную организацию в текущем году, из числа коренных малочисленных народов Севера; осуществление выплаты дополнительной стипендии студентам из числа коренных малочисленных народов Севера, обучающимся за пределами муниципального района; осуществление частичной оплаты за обучение студентов из числа коренных малочисленных народов Севера, доход семьи которых ниже величины прожиточного минимума, установленного для соответствующей группы территорий края на душу населения, обучающихся на платной основе по очной форме обучения в профессиональных образовательных организациях и образовательных организациях высшего образования, расположенных за пределами муниципального района</t>
  </si>
  <si>
    <t>Обеспечение детей из числа коренных малочисленных народов Севера, обучающихся в общеобразовательных организациях, имеющих интернат, в котором они проживают, проездом от населенного пункта, в котором родители (законные представители) имеют постоянное место жительства, до места нахождения родителей (законных представителей) вне населенного пункта (в тундре, в лесу, на промысловых точках) и обратно один раз в год авиационным видом транспорта</t>
  </si>
  <si>
    <t>Обеспечение мер социальной поддержки в целях улучшения жилищно-бытовых условий  лиц  из  числа коренных малочисленных народов Севера, ведущих традиционный  образ  жизни и осуществляющих традиционную хозяйственную деятельность   (оленеводство),   в  форме  безвозмездного  обеспечения средствами   связи  (радиостанция,  спутниковый  телефон,  спутниковый навигатор),   источниками  питания  и  оборудованием  для  обеспечения радиосвязи (тюнеры,   передатчики,   антенно-мачтовые   устройства, измерительные   приборы,   запасные   части   и  расходные  материалы) безвозмездного обеспечения проведения экспертизы и регистрации средств связи в установленном порядке</t>
  </si>
  <si>
    <t>Государственная регистрация актов гражданского состояния, в том числе расчет и предоставление субвенции бюджетам поселений на осуществление государственных полномочий  по государственной регистрации актов гражданского состояния о рождении, заключении брака, расторжении брака, установлении отцовства, смерти в населенных пунктах, на территории которых отсутствуют структурные подразделения органов местного самоуправления муниципального района, наделенные государственными полномочиями по регистрации актов гражданского состояния</t>
  </si>
  <si>
    <t>Осуществление оплаты неработающим гражданам, достигшим возраста 55 и 50 лет (мужчинам и женщинам соответственно), неработающим пенсионерам, получающим пенсию в соответствии с пенсионным законодательством, имеющим доход ниже двукратного размера величины прожиточного минимума, установленного для пенсионеров по соответствующей группе территорий Красноярского края, изготовления стоматологических протезов (кроме расходов на оплату стоимости драгоценных металлов и металлокерамики) в размере восьмидесяти процентов</t>
  </si>
  <si>
    <t>Организация проведения мероприятий для неработающих пенсионеров в честь Дня пожилого человека, Дня инвалидов, Дня памяти жертв политических репрессий, Дня Победы</t>
  </si>
  <si>
    <t>Предоставление бесплатного проезда детям и лицам, сопровождающим организованные группы детей, до места нахождения загородных оздоровительных лагерей и обратно</t>
  </si>
  <si>
    <t>Закон Красноярского края от 09 декабря 2010 года № 11-5397 "О наделении органов местного самоуправления муниципальных районов и городских округов края отдельными государственными полномочиями в сфере социальной поддержки и социального обслуживания граждан"</t>
  </si>
  <si>
    <t>Социальное обслуживание граждан, в том числе предоставлению мер социальной поддержки работникам муниципальных учреждений социального обслуживания в соответствии с Законом края "Об организации социального обслуживания граждан в Красноярском крае"</t>
  </si>
  <si>
    <t>Обеспечение питанием обучающихся в муниципальных и частных общеобразовательных организациях по имеющим государственную аккредитацию основным общеобразовательным программам без взимания платы</t>
  </si>
  <si>
    <t xml:space="preserve">Обеспечение мер социальной поддержки в целях улучшения жилищно-бытовых условий лиц из числа коренных малочисленных народов Севера, ведущих традиционный образ жизни и осуществляющих традиционную хозяйственную деятельность (оленеводство, рыболовство, промысловая охота), в форме безвозмездного обеспечения кочевым жильем в виде балка либо выплаты компенсации расходов на изготовление и оснащение кочевого жилья </t>
  </si>
  <si>
    <t>5 ушло и 3 пришло</t>
  </si>
  <si>
    <t>Федеральный закон от 20 августа 2004 года № 113-ФЗ «О присяжных заседателях федеральных судов общей юрисдикции в Российской Федерации»</t>
  </si>
  <si>
    <t>2023 год</t>
  </si>
  <si>
    <t>осуществление оплаты стоимости проезда к месту жительства и обратно к месту учебы один раз в год студентам и слушателям из семей со среднедушевым доходом ниже величины прожиточного минимума, установленного для соответствующей группы территорий края на душу населения, обучающимся в профессиональных образовательных организациях и образовательных организациях высшего образования, находящихся за пределами муниципального района; осуществлению выплаты материальной помощи для оплаты питания и проживания студентам и слушателям, обучающимся в профессиональных образовательных организациях и образовательных организациях высшего образования, находящихся за пределами муниципального района, из семей со среднедушевым доходом ниже величины прожиточного минимума, установленного для соответствующей группы территорий края на душу населения</t>
  </si>
  <si>
    <t>предоставление ежемесячно родителям (законным представителям) социальных выплат (компенсации) на оплату части родительской платы за присмотр и уход за детьми в муниципальных образовательных организациях, реализующих образовательную программу дошкольного образования и находящихся на территории муниципального района; детей, у которых один из родителей (законных представителей) является инвалидом I или II группы или признан до 1 января 2010 года инвалидом, имеющим ограничение способности к трудовой деятельности III, II степени, до очередного переосвидетельствования и не работает; детей, у которых один из родителей является участником ликвидации последствий катастрофы на Чернобыльской АЭС; детей, проживающих в семьях, среднедушевой доход которых ниже величины прожиточного минимума, установленного для соответствующей группы территорий края на душу населения</t>
  </si>
  <si>
    <t>обеспечение одеждой, обувью и мягким инвентарем учащихся из числа коренных малочисленных народов Севера и из семей, среднедушевой доход которых ниже величины прожиточного минимума, установленной по соответствующей группе территорий края на душу населения, проживающих в интернатах муниципальных общеобразовательных организаций, расположенных в муниципальном районе, за исключением обучающихся с ограниченными возможностями здоровья</t>
  </si>
  <si>
    <t xml:space="preserve">Обеспечение молоком и продуктами, обогащенными йодом, учащихся муниципальных общеобразовательных организаций с 1-го по 4-й классы включительно (за исключением находящихся на полном государственном обеспечении); по обеспечению бесплатным питанием (горячий завтрак и обед или горячий завтрак) или осуществлению выплаты ежемесячных денежных компенсаций взамен бесплатного питания учащимся муниципальных общеобразовательных организаций из семей со среднедушевым доходом ниже величины прожиточного минимума, установленного для соответствующей группы территорий края на душу населения, учащимся, находящимся в трудной жизненной ситуации, обучающимся с ограниченными возможностями здоровья в муниципальных общеобразовательных организациях, не проживающим в интернатах указанных организаций
</t>
  </si>
  <si>
    <t>осуществление выплаты дополнительного ежемесячного денежного вознаграждения за выполнение функции классного руководителя педагогам муниципальных общеобразовательных организаций</t>
  </si>
  <si>
    <t>предоставление пенсионерам, проживающим на территории муниципального района, имеющим стаж работы в районах Крайнего Севера и приравненных к ним местностях более 15 лет и состоящим в администрации муниципального района в очереди по переселению в другие регионы Российской Федерации, не имеющим жилых помещений на праве собственности за пределами муниципального района, социальных выплат на приобретение (строительство) жилья в пределах Российской Федерации с учетом членов их семей, проживающих совместно с ними, не имеющих жилых помещений в собственности за пределами муниципального района</t>
  </si>
  <si>
    <t>организация деятельности органов местного самоуправления, обеспечивающих решение вопросов обеспечения гарантий прав коренных малочисленных народов Севера</t>
  </si>
  <si>
    <t>Обеспечение мер социальной поддержки в целях улучшения жилищно-бытовых условий лиц из числа коренных малочисленных народов Севера, ведущих традиционный образ жизни и осуществляющих традиционную хозяйственную деятельность (оленеводство, рыболовство, промысловая охота), в форме безвозмездного обеспечения кочевым жильем в виде балка либо выплаты компенсации расходов на изготовление и оснащение кочевого жилья за счет средств краевого бюджета</t>
  </si>
  <si>
    <t>Обеспечение мер социальной поддержки в целях улучшения жилищно-бытовых условий лиц из числа коренных малочисленных народов Севера, ведущих традиционный образ жизни и осуществляющих традиционную хозяйственную деятельность (оленеводство, рыболовство, промысловая охота), в форме безвозмездного обеспечения кочевым жильем в виде балка либо выплаты компенсации расходов на изготовление и оснащение кочевого жилья за счет средств федерального бюджета</t>
  </si>
  <si>
    <t>обеспечение мер социальной поддержки в целях улучшения жилищно-бытовых условий лиц из числа коренных малочисленных народов Севера, ведущих традиционный образ жизни и осуществляющих традиционную хозяйственную деятельность (оленеводство, рыболовство, промысловая охота), в форме безвозмездного обеспечения керосином для освещения кочевого жилья либо компенсации расходов на приобретение и доставку керосина</t>
  </si>
  <si>
    <t>обеспечение мер социальной поддержки в целях улучшения жилищно-бытовых условий лиц из числа коренных малочисленных народов Севера, ведущих традиционный образ жизни и осуществляющих традиционную хозяйственную деятельность (оленеводство, рыболовство, промысловая охота), в форме  безвозмездного обеспечения средствами связи (радиостанция, спутниковый телефон, спутниковый навигатор), источниками питания и оборудованием для обеспечения радиосвязи (тюнеры, передатчики, антенно-мачтовые устройства, измерительные приборы, запасные части и расходные материалы), безвозмездного обеспечения проведения экспертизы и регистрации средств связи в установленном порядке за счет средств краевого бюджета</t>
  </si>
  <si>
    <t>обеспечение мер социальной поддержки в целях улучшения жилищно-бытовых условий лиц из числа коренных малочисленных народов Севера, ведущих традиционный образ жизни и осуществляющих традиционную хозяйственную деятельность (оленеводство), в форме  безвозмездного обеспечения средствами связи (радиостанция, спутниковый телефон, спутниковый навигатор), источниками питания и оборудованием для обеспечения радиосвязи (тюнеры, передатчики, антенно-мачтовые устройства, измерительные приборы, запасные части и расходные материалы), безвозмездного обеспечения проведения экспертизы и регистрации средств связи в установленном порядке за счет средств федерального бюджета</t>
  </si>
  <si>
    <t>осуществление компенсационных выплат гражданам, ведущим традиционный образ жизни и осуществляющим традиционную хозяйственную деятельность (оленеводство), в возрасте 14 лет и старше, не состоящим в трудовых отношениях, на учете в службе занятости в качестве безработных и не являющимся получателями страховых пенсий по старости или инвалидности; гражданам, ведущим традиционный образ жизни и осуществляющим традиционную хозяйственную деятельность (рыболовство, промысловая охота), постоянно проживающим на промысловых точках и факториях, в возрасте 14 лет и старше, не состоящим в трудовых отношениях, на учете в службе занятости в качестве безработных и не являющимся получателями страховых пенсий по старости или инвалидности; гражданам, ведущим традиционный образ жизни, в возрасте 14 лет и старше, состоящим в трудовых отношениях с организациями или индивидуальными предпринимателями, основным видом деятельности которых является традиционная хозяйственная деятельность (оленеводство, рыболовство, промысловая охота), и выполняющим работы по осуществлению указанных видов деятельности</t>
  </si>
  <si>
    <t>осуществление компенсации расходов на оплату проезда в пределах территории Российской Федерации на междугородном транспорте - железнодорожном (поезда и вагоны всех категорий, за исключением фирменных поездов, вагонов повышенной комфортности), водном (места III категории), автомобильном (общего пользования, кроме такси), а также авиационном (экономический класс) при отсутствии железнодорожного, автомобильного или водного сообщения от места жительства к месту обучения и обратно один раз в год в размере фактически произведенных расходов на оплату проезда, подтвержденных проездными документами, студентам и лицам, окончившим профессиональную образовательную организацию, образовательную организацию высшего образования или научную организацию в текущем году, из числа коренных малочисленных народов Севера; осуществление выплаты дополнительной стипендии студентам из числа коренных малочисленных народов Севера, обучающимся за пределами муниципального района; осуществление частичной оплаты обучения студентов из числа коренных малочисленных народов Севера из семей, среднедушевой доход которых ниже величины прожиточного минимума, установленного для соответствующей группы территорий края на душу населения, обучающихся на платной основе по очной форме обучения в профессиональных образовательных организациях и образовательных организациях высшего образования, расположенных за пределами муниципального района</t>
  </si>
  <si>
    <t>обеспечение комплектами для новорожденных женщин из числа коренных малочисленных народов Севера, проживающих в сельской местности, вне зависимости от дохода семьи, а также женщин из числа коренных малочисленных народов Севера, проживающих в городе Дудинке и поселке Диксон, из семей, среднедушевой доход которых ниже величины прожиточного минимума, установленного для соответствующей группы территорий края на душу населения, в связи с рождением детей</t>
  </si>
  <si>
    <t>обеспечение лиц из числа коренных малочисленных народов Севера, осуществляющих виды традиционной хозяйственной деятельности - оленеводство, рыболовство, промысловая охота, медицинскими аптечками, содержащими лекарственные препараты и медицинские изделия</t>
  </si>
  <si>
    <t>предоставление субсидий на возмещение 75 процентов фактически произведенных затрат на оплату потребления электроэнергии, связанного с производством сельскохозяйственной продукции, но не более 700 кВт/ч в месяц, за исключением затрат на оплату потребления электроэнергии, связанного с производством мяса домашнего северного оленя, сельскохозяйственным организациям всех форм собственности и индивидуальным предпринимателям, осуществляющим производство сельскохозяйственной продукции; предоставление субсидий на возмещение части затрат, связанных с реализацией мяса домашнего северного оленя, сельскохозяйственным организациям всех форм собственности и индивидуальным предпринимателям, осуществляющим реализацию мяса домашнего северного оленя; предоставление субсидий на возмещение части затрат, связанных с реализацией продукции охоты (мяса дикого северного оленя) и (или) водных биологических ресурсов и продукции их переработки, организациям всех форм собственности и индивидуальным предпринимателям, осуществляющим реализацию продукции охоты (мяса дикого северного оленя) и (или) водных биологических ресурсов и продукции их переработки, при условии, что не менее 70 процентов от общего числа их работников и (или) привлеченных ими по гражданско-правовым договорам граждан, осуществляющих заготовку продукции охоты (мяса дикого северного оленя) и (или) водных биологических ресурсов, составляют представители коренных малочисленных народов Севера, проживающих в Таймырском Долгано-Ненецком муниципальном районе</t>
  </si>
  <si>
    <t>организация и проведение социально значимых мероприятий коренных малочисленных народов Севера (День оленевода, День рыбака, Международный день коренных народов мира, День образования Таймыра, другие мероприятия, направленные на сохранение и развитие родных языков, культуры, традиционного образа жизни и осуществления традиционной хозяйственной деятельности коренных малочисленных народов Севера), а также конкурсов в рамках проведения социально значимых мероприятий коренных малочисленных народов Севера, обеспечение участия проживающих на территории муниципального района лиц из числа коренных малочисленных народов Севера в социально значимых мероприятиях коренных малочисленных народов межмуниципального, краевого, межрегионального и всероссийского уровня в соответствии с устанавливаемыми Правительством края перечнем социально значимых мероприятий коренных малочисленных народов межмуниципального, краевого, межрегионального и всероссийского уровня, в которых обеспечивается участие проживающих на территории муниципального района лиц из числа коренных малочисленных народов Севера, и порядком участия этих лиц в социально значимых мероприятиях коренных малочисленных народов межмуниципального, краевого, межрегионального и всероссийского уровня</t>
  </si>
  <si>
    <t>организация выпуска приложения к газете «Таймыр», программ радиовещания и телевидения на языках коренных малочисленных народов Севера</t>
  </si>
  <si>
    <t>осуществление социальных выплат в целях поддержки традиционного образа жизни и традиционной хозяйственной деятельности коренных малочисленных народов Севера лицам, ведущим традиционный образ жизни и (или) осуществляющим традиционную хозяйственную деятельность, за изъятие особи волка (взрослой самки, взрослого самца, волка возраста до одного года) из естественной среды обитания в случае возникновения необходимости защиты их семей, имущества (в том числе оленьего стада) от нападения волков</t>
  </si>
  <si>
    <t>обеспечение детей из числа коренных малочисленных народов Севера, обучающихся в общеобразовательных организациях, имеющих интернат, в котором они проживают, проездом от населенного пункта, в котором родители (законные представители) имеют постоянное место жительства, до места нахождения родителей (законных представителей) вне населенного пункта (в тундре, в лесу, на промысловых точках) и обратно один раз в год авиационным видом транспорта, включая формирование списка детей из числа коренных малочисленных народов Севера, нуждающихся в обеспечении проездом, заключение в установленном законодательством Российской Федерации порядке муниципальных контрактов для организации специальных рейсов</t>
  </si>
  <si>
    <t xml:space="preserve">предоставление материальной помощи в целях уплаты налога на доходы физических лиц лицам из числа коренных малочисленных народов Севера, получившим товарно-материальные ценности, подарки, призы в соответствии с Законом края от 18 декабря 2008 года № 7-2660, в году, предшествующем текущему году </t>
  </si>
  <si>
    <t>предоставление санаторно-курортного и восстановительного лечения в виде оплаты стоимости путевок в пределах края и Республики Хакасия лицам из числа коренных малочисленных народов Севера, осуществляющим вид традиционной хозяйственной деятельности - оленеводство, и членам их семей</t>
  </si>
  <si>
    <t>обеспечение мер социальной поддержки в целях улучшения жилищно-бытовых условий лиц из числа коренных малочисленных народов Севера, ведущих традиционный образ жизни и осуществляющих традиционную хозяйственную деятельность (оленеводство, рыболовство, промысловая охота), в форме безвозмездного обеспечения кочевым жильем в виде балка либо выплаты компенсации расходов на изготовление и оснащение кочевого жилья за счет средств федерального бюджета</t>
  </si>
  <si>
    <t>государственная регистрация актов гражданского состояния, а также расчет и предоставление субвенций бюджетам поселений на осуществление государственных полномочий  по государственной регистрации актов гражданского состояния о рождении, заключении брака, расторжении брака, установлении отцовства, смерти в населенных пунктах, на территории которых отсутствуют структурные подразделения органов местного самоуправления муниципального района, наделенные государственными полномочиями по регистрации актов гражданского состояния</t>
  </si>
  <si>
    <t>26.17</t>
  </si>
  <si>
    <t>Закона края от 13 июня 2013 года № 4-1402 «О наделении органов местного самоуправления муниципальных районов, муниципальных и городских округов  края  отдельными государственными полномочиями по организации проведения мероприятий по отлову и содержанию безнадзорных животных»</t>
  </si>
  <si>
    <t>Закон края от 27 декабря 2005 года  № 17-4397 «О наделении органов местного самоуправления муниципальных районов и муниципальных округов края отдельными государственными полномочиями по решению вопросов поддержки сельскохозяйственного производства»</t>
  </si>
  <si>
    <t>Закон края от 15 марта 2007 года № 22-5883 «О наделении органов местного самоуправления Таймырского Долгано-Ненецкого и Эвенкийского муниципальных районов края отдельными государственными полномочиями в области защиты территорий и населения от чрезвычайных ситуаций»</t>
  </si>
  <si>
    <t>Обеспечение переселения  граждан из районов Крайнего Севера и приравненных к ним местностей Красноярского края в соответствии с Федеральным законом от 25 октября 2002 года N 125-ФЗ «О жилищных субсидиях гражданам, выезжающим из районов Крайнего Севера и приравненных к ним местностей»</t>
  </si>
  <si>
    <t>Реализация отдельных мер по обеспечению ограничения платы граждан за коммунальные услуги в соответствии с Законом края «Об отдельных мерах по обеспечению ограничения платы граждан за коммунальные услуги»</t>
  </si>
  <si>
    <t>Закон Красноярского  края 27 декабря 2005 года № 17-4377  «О наделении органов местного самоуправления муниципальных районов, муниципальных округов и городских округов края государственными полномочиями по обеспечению питанием обучающихся в муниципальных и частных общеобразовательных организациях по имеющим государственную аккредитацию основным общеобразовательным программам без взимания платы»</t>
  </si>
  <si>
    <t>Компенсация  энергоснабжающим организациям выпадающих доходов, возникающих в результате поставки населению по регулируемым ценам (тарифам) электрической энергии, вырабатываемой дизельными электростанциями на территории края, в соответствии с Законом края «О компенсации выпадающих доходов энергоснабжающих организаций, связанных с применением государственных регулируемых цен (тарифов) на электрическую энергию, вырабатываемую дизельными электростанциями на территории Красноярского края для населения»</t>
  </si>
  <si>
    <t>на 2021 год и плановый период  2022 - 2023 годов</t>
  </si>
  <si>
    <t xml:space="preserve">Закон края от 11 июля 2019 года № 7-2988  «О наделении органов местного самоуправления муниципальных районов, муниципальных округов и городских округов края государственными полномочиями по организации и осуществлению деятельности по опеке и попечительству в отношении совершеннолетних граждан, а также в сфере патронажа» </t>
  </si>
  <si>
    <t xml:space="preserve">Осуществление воинского учета в поселениях, муниципальных и городских округах, на территориях которых отсутствуют структурные подразделения военных комиссариатов
</t>
  </si>
  <si>
    <t>Обеспечение жилыми помещениями в соответствии со статьей 17 Закона края от 2 ноября 2000 года N 12-961 «О защите прав ребенка» детей-сирот и детей, оставшихся без попечения родителей, лиц из числа детей-сирот и детей, оставшихся без попечения родителей, лиц, которые относились к категории детей-сирот и детей, оставшихся без попечения родителей, лиц из числа детей-сирот и детей, оставшихся без попечения родителей, и достигли возраста 23 лет, не являющихся нанимателями жилых помещений по договорам социального найма или членами семьи нанимателя жилого помещения по договору социального найма либо собственниками жилых помещений, а также детей-сирот и детей, оставшихся без попечения родителей, лиц из числа детей-сирот и детей, оставшихся без попечения родителей, лиц, которые относились к категории детей-сирот и детей, оставшихся без попечения родителей, лиц из числа детей-сирот и детей, оставшихся без попечения родителей, и достигли возраста 23 лет, являющихся нанимателями жилых помещений по договорам социального найма или членами семьи нанимателя жилого помещения по договору социального найма либо собственниками жилых помещений, в случае установления факта невозможности их проживания в ранее занимаемых жилых помещениях</t>
  </si>
  <si>
    <t xml:space="preserve">Обеспечение государственных гарантий реализации прав на получение общедоступного и бесплатного начального общего, основного общего, среднего общего образования в муниципальных общеобразовательных организациях, находящихся на территории края, обеспечение дополнительного образования детей в муниципальных общеобразовательных организациях, находящихся на территории края
</t>
  </si>
  <si>
    <t xml:space="preserve">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находящихся на территории края, общедоступного и бесплатного дошкольного образования в муниципальных общеобразовательных организациях, находящихся на территории края
</t>
  </si>
  <si>
    <t xml:space="preserve">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находящихся на территории края, общедоступного и бесплатного дошкольного образования в муниципальных общеобразовательных организациях, находящихся на территории края
</t>
  </si>
  <si>
    <t>Организация мероприятий при осуществлении деятельности по обращению с животными без владельцев в порядке, утверждаемом Правительством Красноярского края, в соответствии с Законом края от 19 декабря 2019 года № 8-3534 «Об отдельных полномочиях Правительства Красноярского края в области обращения с животными»</t>
  </si>
  <si>
    <t>Государственные полномочия в области архивного дела, включающие в себя хранение, комплектование, учет и использование архивных документов, относящихся к государственной собственности края и находящихся в муниципальных архивах края</t>
  </si>
  <si>
    <t xml:space="preserve">Предоставление материальной помощи в целях уплаты налога на доходы физических лиц лицам из числа коренных малочисленных народов Севера, получившим товарно-материальные ценности, подарки, призы в соответствии с Законом края от 18 декабря 2008 года № 7-2660, в году, предшествующем текущему году </t>
  </si>
</sst>
</file>

<file path=xl/styles.xml><?xml version="1.0" encoding="utf-8"?>
<styleSheet xmlns="http://schemas.openxmlformats.org/spreadsheetml/2006/main">
  <numFmts count="1">
    <numFmt numFmtId="164" formatCode="#,##0.0"/>
  </numFmts>
  <fonts count="17">
    <font>
      <sz val="10"/>
      <name val="Arial Cyr"/>
      <charset val="204"/>
    </font>
    <font>
      <sz val="8"/>
      <name val="Arial Cyr"/>
      <charset val="204"/>
    </font>
    <font>
      <sz val="10"/>
      <name val="Arial"/>
      <family val="2"/>
      <charset val="204"/>
    </font>
    <font>
      <sz val="11"/>
      <color theme="1"/>
      <name val="Calibri"/>
      <family val="2"/>
      <charset val="204"/>
      <scheme val="minor"/>
    </font>
    <font>
      <sz val="10"/>
      <color theme="1"/>
      <name val="Times New Roman"/>
      <family val="1"/>
      <charset val="204"/>
    </font>
    <font>
      <sz val="2"/>
      <color theme="1"/>
      <name val="Times New Roman"/>
      <family val="1"/>
      <charset val="204"/>
    </font>
    <font>
      <sz val="13"/>
      <color theme="1"/>
      <name val="Times New Roman"/>
      <family val="1"/>
      <charset val="204"/>
    </font>
    <font>
      <b/>
      <sz val="12"/>
      <color theme="1"/>
      <name val="Times New Roman"/>
      <family val="1"/>
      <charset val="204"/>
    </font>
    <font>
      <b/>
      <sz val="14"/>
      <color theme="1"/>
      <name val="Times New Roman"/>
      <family val="1"/>
      <charset val="204"/>
    </font>
    <font>
      <sz val="12"/>
      <color theme="1"/>
      <name val="Times New Roman"/>
      <family val="1"/>
      <charset val="204"/>
    </font>
    <font>
      <b/>
      <sz val="13"/>
      <color theme="1"/>
      <name val="Times New Roman"/>
      <family val="1"/>
      <charset val="204"/>
    </font>
    <font>
      <sz val="14"/>
      <color theme="1"/>
      <name val="Times New Roman"/>
      <family val="1"/>
      <charset val="204"/>
    </font>
    <font>
      <sz val="12"/>
      <name val="Times New Roman"/>
      <family val="1"/>
      <charset val="204"/>
    </font>
    <font>
      <sz val="10"/>
      <name val="Times New Roman"/>
      <family val="1"/>
      <charset val="204"/>
    </font>
    <font>
      <b/>
      <sz val="10"/>
      <color theme="1"/>
      <name val="Times New Roman"/>
      <family val="1"/>
      <charset val="204"/>
    </font>
    <font>
      <sz val="16"/>
      <color theme="1"/>
      <name val="Times New Roman"/>
      <family val="1"/>
      <charset val="204"/>
    </font>
    <font>
      <b/>
      <sz val="14"/>
      <name val="Times New Roman"/>
      <family val="1"/>
      <charset val="204"/>
    </font>
  </fonts>
  <fills count="9">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rgb="FFFF0000"/>
        <bgColor indexed="64"/>
      </patternFill>
    </fill>
    <fill>
      <patternFill patternType="solid">
        <fgColor theme="9" tint="0.79998168889431442"/>
        <bgColor indexed="64"/>
      </patternFill>
    </fill>
    <fill>
      <patternFill patternType="solid">
        <fgColor theme="0" tint="-0.14999847407452621"/>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5">
    <xf numFmtId="0" fontId="0" fillId="0" borderId="0"/>
    <xf numFmtId="0" fontId="2" fillId="0" borderId="0"/>
    <xf numFmtId="0" fontId="2" fillId="0" borderId="0"/>
    <xf numFmtId="0" fontId="1" fillId="0" borderId="0"/>
    <xf numFmtId="0" fontId="3" fillId="0" borderId="0"/>
  </cellStyleXfs>
  <cellXfs count="100">
    <xf numFmtId="0" fontId="0" fillId="0" borderId="0" xfId="0"/>
    <xf numFmtId="0" fontId="4" fillId="2" borderId="0" xfId="0" applyFont="1" applyFill="1" applyAlignment="1">
      <alignment horizontal="center" vertical="center" wrapText="1"/>
    </xf>
    <xf numFmtId="4" fontId="4" fillId="2" borderId="0" xfId="0" applyNumberFormat="1" applyFont="1" applyFill="1" applyAlignment="1">
      <alignment horizontal="right" vertical="center" wrapText="1"/>
    </xf>
    <xf numFmtId="0" fontId="5" fillId="2" borderId="0" xfId="0" applyFont="1" applyFill="1" applyAlignment="1">
      <alignment vertical="center" wrapText="1"/>
    </xf>
    <xf numFmtId="0" fontId="9" fillId="2" borderId="0" xfId="0" applyFont="1" applyFill="1" applyAlignment="1">
      <alignment horizontal="center" vertical="center" wrapText="1"/>
    </xf>
    <xf numFmtId="0" fontId="6" fillId="4" borderId="0" xfId="0" applyFont="1" applyFill="1" applyAlignment="1">
      <alignment horizontal="justify" vertical="top" wrapText="1"/>
    </xf>
    <xf numFmtId="4" fontId="6" fillId="2" borderId="1" xfId="0" applyNumberFormat="1" applyFont="1" applyFill="1" applyBorder="1" applyAlignment="1">
      <alignment vertical="center" wrapText="1"/>
    </xf>
    <xf numFmtId="0" fontId="6" fillId="2" borderId="0" xfId="0" applyFont="1" applyFill="1" applyAlignment="1">
      <alignment horizontal="justify" vertical="top" wrapText="1"/>
    </xf>
    <xf numFmtId="0" fontId="10" fillId="4" borderId="0" xfId="0" applyFont="1" applyFill="1" applyAlignment="1">
      <alignment horizontal="justify" vertical="top" wrapText="1"/>
    </xf>
    <xf numFmtId="0" fontId="6" fillId="5" borderId="0" xfId="0" applyFont="1" applyFill="1" applyAlignment="1">
      <alignment horizontal="justify" vertical="top" wrapText="1"/>
    </xf>
    <xf numFmtId="0" fontId="6" fillId="5" borderId="0" xfId="0" applyFont="1" applyFill="1" applyAlignment="1">
      <alignment horizontal="center" vertical="center" wrapText="1"/>
    </xf>
    <xf numFmtId="0" fontId="6" fillId="3" borderId="0" xfId="0" applyFont="1" applyFill="1" applyAlignment="1">
      <alignment horizontal="center" vertical="center" wrapText="1"/>
    </xf>
    <xf numFmtId="4" fontId="10" fillId="2" borderId="1" xfId="0" applyNumberFormat="1" applyFont="1" applyFill="1" applyBorder="1" applyAlignment="1">
      <alignment horizontal="right" vertical="center" wrapText="1"/>
    </xf>
    <xf numFmtId="0" fontId="10" fillId="2" borderId="0" xfId="0" applyFont="1" applyFill="1" applyAlignment="1">
      <alignment horizontal="center" vertical="center" wrapText="1"/>
    </xf>
    <xf numFmtId="0" fontId="10" fillId="2" borderId="0" xfId="0" applyFont="1" applyFill="1" applyAlignment="1">
      <alignment horizontal="center" vertical="top" wrapText="1"/>
    </xf>
    <xf numFmtId="0" fontId="6" fillId="2" borderId="0" xfId="0" applyFont="1" applyFill="1" applyAlignment="1">
      <alignment horizontal="center" vertical="center" wrapText="1"/>
    </xf>
    <xf numFmtId="0" fontId="6" fillId="2" borderId="0" xfId="0" applyFont="1" applyFill="1" applyAlignment="1">
      <alignment vertical="center" wrapText="1"/>
    </xf>
    <xf numFmtId="4" fontId="6" fillId="2" borderId="0" xfId="0" applyNumberFormat="1" applyFont="1" applyFill="1" applyAlignment="1">
      <alignment horizontal="right" vertical="center" wrapText="1"/>
    </xf>
    <xf numFmtId="0" fontId="11" fillId="2" borderId="0" xfId="0" applyFont="1" applyFill="1" applyAlignment="1">
      <alignment horizontal="center" vertical="center" wrapText="1"/>
    </xf>
    <xf numFmtId="0" fontId="6" fillId="2" borderId="1" xfId="0" applyNumberFormat="1" applyFont="1" applyFill="1" applyBorder="1" applyAlignment="1">
      <alignment horizontal="justify" vertical="center" wrapText="1"/>
    </xf>
    <xf numFmtId="0" fontId="6" fillId="2" borderId="1" xfId="0" applyFont="1" applyFill="1" applyBorder="1" applyAlignment="1">
      <alignment horizontal="justify" vertical="center" wrapText="1"/>
    </xf>
    <xf numFmtId="4" fontId="6" fillId="2" borderId="1" xfId="0" applyNumberFormat="1" applyFont="1" applyFill="1" applyBorder="1" applyAlignment="1">
      <alignment horizontal="justify" vertical="center" wrapText="1"/>
    </xf>
    <xf numFmtId="0" fontId="6" fillId="0" borderId="1" xfId="0" applyFont="1" applyFill="1" applyBorder="1" applyAlignment="1">
      <alignment horizontal="justify" vertical="center" wrapText="1"/>
    </xf>
    <xf numFmtId="0" fontId="10" fillId="2" borderId="1" xfId="0" applyFont="1" applyFill="1" applyBorder="1" applyAlignment="1">
      <alignment horizontal="center" vertical="center" wrapText="1"/>
    </xf>
    <xf numFmtId="0" fontId="6" fillId="2" borderId="2" xfId="0" applyFont="1" applyFill="1" applyBorder="1" applyAlignment="1">
      <alignment horizontal="justify" vertical="center" wrapText="1"/>
    </xf>
    <xf numFmtId="0" fontId="6" fillId="6" borderId="0" xfId="0" applyFont="1" applyFill="1" applyAlignment="1">
      <alignment horizontal="justify" vertical="top" wrapText="1"/>
    </xf>
    <xf numFmtId="4" fontId="11" fillId="2" borderId="0" xfId="0" applyNumberFormat="1" applyFont="1" applyFill="1" applyAlignment="1">
      <alignment horizontal="center" vertical="center" wrapText="1"/>
    </xf>
    <xf numFmtId="4" fontId="11" fillId="2" borderId="0" xfId="0" applyNumberFormat="1" applyFont="1" applyFill="1" applyAlignment="1">
      <alignment horizontal="right" vertical="center" wrapText="1"/>
    </xf>
    <xf numFmtId="0" fontId="6" fillId="2" borderId="1" xfId="0"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0" fontId="6" fillId="0" borderId="1" xfId="0" applyNumberFormat="1" applyFont="1" applyFill="1" applyBorder="1" applyAlignment="1">
      <alignment horizontal="justify" vertical="center" wrapText="1"/>
    </xf>
    <xf numFmtId="0" fontId="6" fillId="0" borderId="0" xfId="0" applyFont="1" applyFill="1" applyAlignment="1">
      <alignment horizontal="justify" vertical="top" wrapText="1"/>
    </xf>
    <xf numFmtId="0" fontId="6" fillId="2" borderId="2" xfId="0" applyNumberFormat="1" applyFont="1" applyFill="1" applyBorder="1" applyAlignment="1">
      <alignment horizontal="justify" vertical="center" wrapText="1"/>
    </xf>
    <xf numFmtId="0" fontId="12" fillId="0" borderId="0" xfId="0" applyFont="1"/>
    <xf numFmtId="49" fontId="6" fillId="2" borderId="1" xfId="0" applyNumberFormat="1" applyFont="1" applyFill="1" applyBorder="1" applyAlignment="1">
      <alignment horizontal="center" vertical="center" wrapText="1"/>
    </xf>
    <xf numFmtId="49" fontId="6" fillId="2" borderId="2" xfId="0" applyNumberFormat="1"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0" fontId="4" fillId="2" borderId="0" xfId="0" applyFont="1" applyFill="1" applyAlignment="1">
      <alignment vertical="center" wrapText="1"/>
    </xf>
    <xf numFmtId="0" fontId="13" fillId="0" borderId="0" xfId="0" applyFont="1"/>
    <xf numFmtId="0" fontId="0" fillId="0" borderId="0" xfId="0" applyFont="1"/>
    <xf numFmtId="4" fontId="14" fillId="2" borderId="1" xfId="0" applyNumberFormat="1" applyFont="1" applyFill="1" applyBorder="1" applyAlignment="1">
      <alignment horizontal="center" vertical="center" wrapText="1"/>
    </xf>
    <xf numFmtId="0" fontId="4" fillId="0" borderId="1" xfId="0" applyNumberFormat="1" applyFont="1" applyFill="1" applyBorder="1" applyAlignment="1">
      <alignment horizontal="justify" vertical="center" wrapText="1"/>
    </xf>
    <xf numFmtId="0" fontId="4" fillId="2" borderId="1" xfId="0" applyNumberFormat="1" applyFont="1" applyFill="1" applyBorder="1" applyAlignment="1">
      <alignment horizontal="justify" vertical="center" wrapText="1"/>
    </xf>
    <xf numFmtId="4" fontId="4" fillId="2" borderId="1" xfId="0" applyNumberFormat="1" applyFont="1" applyFill="1" applyBorder="1" applyAlignment="1">
      <alignment vertical="center" wrapText="1"/>
    </xf>
    <xf numFmtId="4" fontId="4" fillId="2" borderId="1" xfId="0" applyNumberFormat="1" applyFont="1" applyFill="1" applyBorder="1" applyAlignment="1">
      <alignment horizontal="right" vertical="center" wrapText="1"/>
    </xf>
    <xf numFmtId="0" fontId="4" fillId="2" borderId="1" xfId="0" applyFont="1" applyFill="1" applyBorder="1" applyAlignment="1">
      <alignment horizontal="justify" vertical="center" wrapText="1"/>
    </xf>
    <xf numFmtId="4" fontId="4" fillId="2" borderId="1" xfId="0" applyNumberFormat="1" applyFont="1" applyFill="1" applyBorder="1" applyAlignment="1">
      <alignment horizontal="justify" vertical="center" wrapText="1"/>
    </xf>
    <xf numFmtId="0" fontId="4" fillId="2" borderId="2" xfId="0" applyFont="1" applyFill="1" applyBorder="1" applyAlignment="1">
      <alignment horizontal="justify" vertical="center" wrapText="1"/>
    </xf>
    <xf numFmtId="0" fontId="4" fillId="2" borderId="2" xfId="0" applyNumberFormat="1" applyFont="1" applyFill="1" applyBorder="1" applyAlignment="1">
      <alignment horizontal="justify" vertical="center" wrapText="1"/>
    </xf>
    <xf numFmtId="0" fontId="4" fillId="0" borderId="1" xfId="0" applyFont="1" applyFill="1" applyBorder="1" applyAlignment="1">
      <alignment horizontal="justify" vertical="center" wrapText="1"/>
    </xf>
    <xf numFmtId="4" fontId="14" fillId="2" borderId="1" xfId="0" applyNumberFormat="1" applyFont="1" applyFill="1" applyBorder="1" applyAlignment="1">
      <alignment horizontal="right" vertical="center" wrapText="1"/>
    </xf>
    <xf numFmtId="4" fontId="4" fillId="2" borderId="0" xfId="0" applyNumberFormat="1" applyFont="1" applyFill="1" applyAlignment="1">
      <alignment horizontal="center" vertical="center" wrapText="1"/>
    </xf>
    <xf numFmtId="0" fontId="4" fillId="4" borderId="1" xfId="0" applyNumberFormat="1" applyFont="1" applyFill="1" applyBorder="1" applyAlignment="1">
      <alignment horizontal="justify" vertical="center" wrapText="1"/>
    </xf>
    <xf numFmtId="4" fontId="4" fillId="4" borderId="1" xfId="0" applyNumberFormat="1" applyFont="1" applyFill="1" applyBorder="1" applyAlignment="1">
      <alignment vertical="center" wrapText="1"/>
    </xf>
    <xf numFmtId="0" fontId="0" fillId="4" borderId="0" xfId="0" applyFont="1" applyFill="1"/>
    <xf numFmtId="4" fontId="4" fillId="4" borderId="1" xfId="0" applyNumberFormat="1" applyFont="1" applyFill="1" applyBorder="1" applyAlignment="1">
      <alignment horizontal="right" vertical="center" wrapText="1"/>
    </xf>
    <xf numFmtId="4" fontId="0" fillId="0" borderId="0" xfId="0" applyNumberFormat="1" applyFont="1" applyAlignment="1">
      <alignment horizontal="center" vertical="center"/>
    </xf>
    <xf numFmtId="0" fontId="0" fillId="0" borderId="0" xfId="0" applyFont="1" applyAlignment="1">
      <alignment horizontal="center" vertical="center"/>
    </xf>
    <xf numFmtId="0" fontId="0" fillId="4" borderId="0" xfId="0" applyFont="1" applyFill="1" applyAlignment="1">
      <alignment horizontal="center" vertical="center"/>
    </xf>
    <xf numFmtId="0" fontId="4" fillId="4" borderId="1" xfId="0" applyFont="1" applyFill="1" applyBorder="1" applyAlignment="1">
      <alignment horizontal="justify" vertical="center" wrapText="1"/>
    </xf>
    <xf numFmtId="4" fontId="0" fillId="4" borderId="0" xfId="0" applyNumberFormat="1" applyFont="1" applyFill="1" applyAlignment="1">
      <alignment horizontal="center" vertical="center"/>
    </xf>
    <xf numFmtId="0" fontId="0" fillId="7" borderId="0" xfId="0" applyFont="1" applyFill="1" applyAlignment="1">
      <alignment horizontal="center" vertical="center"/>
    </xf>
    <xf numFmtId="4" fontId="14" fillId="7" borderId="1" xfId="0" applyNumberFormat="1" applyFont="1" applyFill="1" applyBorder="1" applyAlignment="1">
      <alignment horizontal="right" vertical="center" wrapText="1"/>
    </xf>
    <xf numFmtId="0" fontId="4" fillId="7" borderId="1" xfId="0" applyFont="1" applyFill="1" applyBorder="1" applyAlignment="1">
      <alignment horizontal="justify" vertical="center" wrapText="1"/>
    </xf>
    <xf numFmtId="4" fontId="4" fillId="7" borderId="1" xfId="0" applyNumberFormat="1" applyFont="1" applyFill="1" applyBorder="1" applyAlignment="1">
      <alignment vertical="center" wrapText="1"/>
    </xf>
    <xf numFmtId="4" fontId="0" fillId="7" borderId="0" xfId="0" applyNumberFormat="1" applyFont="1" applyFill="1" applyAlignment="1">
      <alignment horizontal="center" vertical="center"/>
    </xf>
    <xf numFmtId="0" fontId="0" fillId="7" borderId="0" xfId="0" applyFont="1" applyFill="1"/>
    <xf numFmtId="0" fontId="4" fillId="7" borderId="1" xfId="0" applyFont="1" applyFill="1" applyBorder="1" applyAlignment="1">
      <alignment vertical="center" wrapText="1"/>
    </xf>
    <xf numFmtId="4" fontId="4" fillId="7" borderId="1" xfId="0" applyNumberFormat="1" applyFont="1" applyFill="1" applyBorder="1" applyAlignment="1">
      <alignment horizontal="right" vertical="center" wrapText="1"/>
    </xf>
    <xf numFmtId="0" fontId="15" fillId="2" borderId="0" xfId="0" applyFont="1" applyFill="1" applyAlignment="1">
      <alignment vertical="center" wrapText="1"/>
    </xf>
    <xf numFmtId="4" fontId="10" fillId="2" borderId="1" xfId="0" applyNumberFormat="1" applyFont="1" applyFill="1" applyBorder="1" applyAlignment="1">
      <alignment horizontal="center" vertical="center" wrapText="1"/>
    </xf>
    <xf numFmtId="0" fontId="12" fillId="0" borderId="1" xfId="0" applyNumberFormat="1" applyFont="1" applyFill="1" applyBorder="1" applyAlignment="1">
      <alignment vertical="top" wrapText="1"/>
    </xf>
    <xf numFmtId="0" fontId="12" fillId="0" borderId="1" xfId="0" applyFont="1" applyFill="1" applyBorder="1" applyAlignment="1">
      <alignment vertical="top" wrapText="1"/>
    </xf>
    <xf numFmtId="0" fontId="12" fillId="0" borderId="1" xfId="0" applyFont="1" applyFill="1" applyBorder="1" applyAlignment="1">
      <alignment horizontal="left" vertical="top" wrapText="1"/>
    </xf>
    <xf numFmtId="0" fontId="11" fillId="2" borderId="0" xfId="0" applyFont="1" applyFill="1" applyAlignment="1">
      <alignment vertical="center" wrapText="1"/>
    </xf>
    <xf numFmtId="0" fontId="6" fillId="3" borderId="0" xfId="0" applyFont="1" applyFill="1" applyAlignment="1">
      <alignment vertical="center" wrapText="1"/>
    </xf>
    <xf numFmtId="0" fontId="10" fillId="2" borderId="0" xfId="0" applyFont="1" applyFill="1" applyAlignment="1">
      <alignment vertical="center" wrapText="1"/>
    </xf>
    <xf numFmtId="0" fontId="6" fillId="4" borderId="0" xfId="0" applyFont="1" applyFill="1" applyAlignment="1">
      <alignment vertical="center" wrapText="1"/>
    </xf>
    <xf numFmtId="0" fontId="6" fillId="0" borderId="0" xfId="0" applyFont="1" applyFill="1" applyAlignment="1">
      <alignment vertical="center" wrapText="1"/>
    </xf>
    <xf numFmtId="0" fontId="9" fillId="2" borderId="0" xfId="0" applyFont="1" applyFill="1" applyAlignment="1">
      <alignment horizontal="justify" vertical="top" wrapText="1"/>
    </xf>
    <xf numFmtId="0" fontId="7" fillId="2" borderId="0" xfId="0" applyFont="1" applyFill="1" applyAlignment="1">
      <alignment horizontal="center" vertical="top" wrapText="1"/>
    </xf>
    <xf numFmtId="0" fontId="9" fillId="4" borderId="0" xfId="0" applyFont="1" applyFill="1" applyAlignment="1">
      <alignment horizontal="justify" vertical="top" wrapText="1"/>
    </xf>
    <xf numFmtId="0" fontId="9" fillId="0" borderId="0" xfId="0" applyFont="1" applyFill="1" applyAlignment="1">
      <alignment horizontal="justify" vertical="top" wrapText="1"/>
    </xf>
    <xf numFmtId="0" fontId="9" fillId="3" borderId="0" xfId="0" applyFont="1" applyFill="1" applyAlignment="1">
      <alignment horizontal="center" vertical="center" wrapText="1"/>
    </xf>
    <xf numFmtId="0" fontId="7" fillId="2" borderId="0" xfId="0" applyFont="1" applyFill="1" applyAlignment="1">
      <alignment horizontal="center" vertical="center" wrapText="1"/>
    </xf>
    <xf numFmtId="164" fontId="16" fillId="8" borderId="1" xfId="0" applyNumberFormat="1" applyFont="1" applyFill="1" applyBorder="1" applyAlignment="1">
      <alignment horizontal="right" vertical="center"/>
    </xf>
    <xf numFmtId="4" fontId="6" fillId="0" borderId="1" xfId="0" applyNumberFormat="1" applyFont="1" applyFill="1" applyBorder="1" applyAlignment="1">
      <alignment vertical="center" wrapText="1"/>
    </xf>
    <xf numFmtId="4" fontId="10" fillId="2" borderId="1" xfId="0" applyNumberFormat="1" applyFont="1" applyFill="1" applyBorder="1" applyAlignment="1">
      <alignment horizontal="center" vertical="center" wrapText="1"/>
    </xf>
    <xf numFmtId="0" fontId="10" fillId="2" borderId="1" xfId="0" applyFont="1" applyFill="1" applyBorder="1" applyAlignment="1">
      <alignment horizontal="left" vertical="center" wrapText="1"/>
    </xf>
    <xf numFmtId="0" fontId="8" fillId="2" borderId="0" xfId="0" applyFont="1" applyFill="1" applyAlignment="1">
      <alignment horizontal="center" vertical="center" wrapText="1"/>
    </xf>
    <xf numFmtId="1" fontId="7" fillId="2" borderId="1" xfId="0" applyNumberFormat="1" applyFont="1" applyFill="1" applyBorder="1" applyAlignment="1">
      <alignment horizontal="center" vertical="center" wrapText="1"/>
    </xf>
    <xf numFmtId="1" fontId="10" fillId="2" borderId="1" xfId="0" applyNumberFormat="1" applyFont="1" applyFill="1" applyBorder="1" applyAlignment="1">
      <alignment horizontal="center" vertical="center" wrapText="1"/>
    </xf>
    <xf numFmtId="0" fontId="10" fillId="2" borderId="1" xfId="0" applyFont="1" applyFill="1" applyBorder="1" applyAlignment="1">
      <alignment horizontal="center" vertical="center" wrapText="1"/>
    </xf>
    <xf numFmtId="4" fontId="14" fillId="2" borderId="1" xfId="0" applyNumberFormat="1" applyFont="1" applyFill="1" applyBorder="1" applyAlignment="1">
      <alignment horizontal="center" vertical="center" wrapText="1"/>
    </xf>
    <xf numFmtId="0" fontId="14" fillId="7" borderId="1" xfId="0" applyFont="1" applyFill="1" applyBorder="1" applyAlignment="1">
      <alignment horizontal="left" vertical="center" wrapText="1"/>
    </xf>
    <xf numFmtId="0" fontId="14" fillId="2" borderId="4" xfId="0" applyFont="1" applyFill="1" applyBorder="1" applyAlignment="1">
      <alignment horizontal="left" vertical="center" wrapText="1"/>
    </xf>
    <xf numFmtId="0" fontId="14" fillId="2" borderId="3" xfId="0" applyFont="1" applyFill="1" applyBorder="1" applyAlignment="1">
      <alignment horizontal="left" vertical="center" wrapText="1"/>
    </xf>
    <xf numFmtId="0" fontId="14" fillId="2" borderId="1" xfId="0" applyFont="1" applyFill="1" applyBorder="1" applyAlignment="1">
      <alignment horizontal="left" vertical="center" wrapText="1"/>
    </xf>
    <xf numFmtId="1" fontId="14" fillId="2" borderId="1" xfId="0" applyNumberFormat="1" applyFont="1" applyFill="1" applyBorder="1" applyAlignment="1">
      <alignment horizontal="center" vertical="center" wrapText="1"/>
    </xf>
    <xf numFmtId="0" fontId="14" fillId="2" borderId="1" xfId="0" applyFont="1" applyFill="1" applyBorder="1" applyAlignment="1">
      <alignment horizontal="center" vertical="center" wrapText="1"/>
    </xf>
  </cellXfs>
  <cellStyles count="5">
    <cellStyle name="Обычный" xfId="0" builtinId="0"/>
    <cellStyle name="Обычный 2" xfId="1"/>
    <cellStyle name="Обычный 2 2" xfId="2"/>
    <cellStyle name="Обычный 2 3" xfId="3"/>
    <cellStyle name="Обычный 3"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emf"/></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oleObject" Target="../embeddings/_________Microsoft_Office_Word_97_-_20031.doc"/><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oleObject" Target="../embeddings/oleObject1.bin"/><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codeName="Лист1">
    <pageSetUpPr fitToPage="1"/>
  </sheetPr>
  <dimension ref="A1:J74"/>
  <sheetViews>
    <sheetView tabSelected="1" view="pageBreakPreview" zoomScale="62" zoomScaleNormal="100" zoomScaleSheetLayoutView="62" workbookViewId="0">
      <pane xSplit="1" ySplit="14" topLeftCell="B62" activePane="bottomRight" state="frozen"/>
      <selection pane="topRight" activeCell="B1" sqref="B1"/>
      <selection pane="bottomLeft" activeCell="A15" sqref="A15"/>
      <selection pane="bottomRight" activeCell="I63" sqref="I63"/>
    </sheetView>
  </sheetViews>
  <sheetFormatPr defaultColWidth="9.140625" defaultRowHeight="15.75"/>
  <cols>
    <col min="1" max="1" width="10" style="4" customWidth="1"/>
    <col min="2" max="2" width="89.28515625" style="3" customWidth="1"/>
    <col min="3" max="3" width="105" style="3" customWidth="1"/>
    <col min="4" max="6" width="21.28515625" style="2" customWidth="1"/>
    <col min="7" max="8" width="9.140625" style="1"/>
    <col min="9" max="9" width="83" style="4" customWidth="1"/>
    <col min="10" max="10" width="12.42578125" style="37" customWidth="1"/>
    <col min="11" max="16384" width="9.140625" style="1"/>
  </cols>
  <sheetData>
    <row r="1" spans="1:10">
      <c r="D1" s="33"/>
    </row>
    <row r="2" spans="1:10">
      <c r="D2" s="33"/>
    </row>
    <row r="3" spans="1:10">
      <c r="D3" s="33"/>
    </row>
    <row r="4" spans="1:10">
      <c r="D4" s="33"/>
    </row>
    <row r="5" spans="1:10">
      <c r="D5" s="33"/>
    </row>
    <row r="6" spans="1:10">
      <c r="D6" s="33"/>
    </row>
    <row r="7" spans="1:10">
      <c r="D7" s="33"/>
    </row>
    <row r="8" spans="1:10" s="15" customFormat="1" ht="16.5">
      <c r="A8" s="4"/>
      <c r="B8" s="16"/>
      <c r="C8" s="16"/>
      <c r="D8" s="33"/>
      <c r="E8" s="17"/>
      <c r="F8" s="17"/>
      <c r="I8" s="4"/>
      <c r="J8" s="16"/>
    </row>
    <row r="9" spans="1:10" s="15" customFormat="1" ht="16.5">
      <c r="A9" s="4"/>
      <c r="B9" s="16"/>
      <c r="C9" s="16"/>
      <c r="D9" s="33"/>
      <c r="E9" s="17"/>
      <c r="F9" s="17"/>
      <c r="I9" s="4"/>
      <c r="J9" s="16"/>
    </row>
    <row r="10" spans="1:10" s="18" customFormat="1" ht="18.75">
      <c r="A10" s="89" t="s">
        <v>0</v>
      </c>
      <c r="B10" s="89"/>
      <c r="C10" s="89"/>
      <c r="D10" s="89"/>
      <c r="E10" s="89"/>
      <c r="F10" s="89"/>
      <c r="I10" s="4"/>
      <c r="J10" s="74"/>
    </row>
    <row r="11" spans="1:10" s="18" customFormat="1" ht="18.75">
      <c r="A11" s="89" t="s">
        <v>195</v>
      </c>
      <c r="B11" s="89"/>
      <c r="C11" s="89"/>
      <c r="D11" s="89"/>
      <c r="E11" s="89"/>
      <c r="F11" s="89"/>
      <c r="I11" s="4"/>
      <c r="J11" s="74"/>
    </row>
    <row r="13" spans="1:10" s="7" customFormat="1" ht="33" customHeight="1">
      <c r="A13" s="90" t="s">
        <v>1</v>
      </c>
      <c r="B13" s="91" t="s">
        <v>129</v>
      </c>
      <c r="C13" s="92" t="s">
        <v>33</v>
      </c>
      <c r="D13" s="87" t="s">
        <v>34</v>
      </c>
      <c r="E13" s="87"/>
      <c r="F13" s="87"/>
      <c r="I13" s="79"/>
      <c r="J13" s="16"/>
    </row>
    <row r="14" spans="1:10" s="14" customFormat="1" ht="30" customHeight="1">
      <c r="A14" s="90"/>
      <c r="B14" s="91"/>
      <c r="C14" s="92"/>
      <c r="D14" s="70" t="s">
        <v>127</v>
      </c>
      <c r="E14" s="70" t="s">
        <v>128</v>
      </c>
      <c r="F14" s="70" t="s">
        <v>161</v>
      </c>
      <c r="I14" s="80"/>
      <c r="J14" s="76"/>
    </row>
    <row r="15" spans="1:10" s="5" customFormat="1" ht="59.25" customHeight="1">
      <c r="A15" s="28" t="s">
        <v>3</v>
      </c>
      <c r="B15" s="30" t="s">
        <v>197</v>
      </c>
      <c r="C15" s="19" t="s">
        <v>32</v>
      </c>
      <c r="D15" s="6">
        <v>10464400</v>
      </c>
      <c r="E15" s="6">
        <v>10556900</v>
      </c>
      <c r="F15" s="6">
        <v>0</v>
      </c>
      <c r="I15" s="81"/>
      <c r="J15" s="77"/>
    </row>
    <row r="16" spans="1:10" s="31" customFormat="1" ht="47.25" customHeight="1">
      <c r="A16" s="29" t="s">
        <v>76</v>
      </c>
      <c r="B16" s="30" t="s">
        <v>70</v>
      </c>
      <c r="C16" s="30" t="s">
        <v>160</v>
      </c>
      <c r="D16" s="6">
        <v>26800</v>
      </c>
      <c r="E16" s="6">
        <v>209300</v>
      </c>
      <c r="F16" s="6">
        <v>0</v>
      </c>
      <c r="I16" s="82"/>
      <c r="J16" s="78"/>
    </row>
    <row r="17" spans="1:10" s="5" customFormat="1" ht="136.5" customHeight="1">
      <c r="A17" s="28" t="s">
        <v>4</v>
      </c>
      <c r="B17" s="19" t="s">
        <v>77</v>
      </c>
      <c r="C17" s="19" t="s">
        <v>46</v>
      </c>
      <c r="D17" s="6">
        <v>718700</v>
      </c>
      <c r="E17" s="6">
        <v>718700</v>
      </c>
      <c r="F17" s="6">
        <v>718700</v>
      </c>
      <c r="I17" s="81"/>
      <c r="J17" s="77"/>
    </row>
    <row r="18" spans="1:10" s="5" customFormat="1" ht="96" customHeight="1">
      <c r="A18" s="28" t="s">
        <v>5</v>
      </c>
      <c r="B18" s="19" t="s">
        <v>78</v>
      </c>
      <c r="C18" s="19" t="s">
        <v>119</v>
      </c>
      <c r="D18" s="6">
        <v>1753300</v>
      </c>
      <c r="E18" s="6">
        <v>1753300</v>
      </c>
      <c r="F18" s="6">
        <v>1753300</v>
      </c>
      <c r="I18" s="81"/>
      <c r="J18" s="77"/>
    </row>
    <row r="19" spans="1:10" s="5" customFormat="1" ht="115.5" customHeight="1">
      <c r="A19" s="28" t="s">
        <v>6</v>
      </c>
      <c r="B19" s="31" t="s">
        <v>199</v>
      </c>
      <c r="C19" s="19" t="s">
        <v>71</v>
      </c>
      <c r="D19" s="6">
        <f>267222100+756467700</f>
        <v>1023689800</v>
      </c>
      <c r="E19" s="6">
        <f t="shared" ref="E19:F19" si="0">267222100+756467700</f>
        <v>1023689800</v>
      </c>
      <c r="F19" s="6">
        <f t="shared" si="0"/>
        <v>1023689800</v>
      </c>
      <c r="I19" s="81" t="s">
        <v>199</v>
      </c>
      <c r="J19" s="77" t="b">
        <f>IF(B19=I19,TRUE,FALSE)</f>
        <v>1</v>
      </c>
    </row>
    <row r="20" spans="1:10" s="5" customFormat="1" ht="115.5" customHeight="1">
      <c r="A20" s="28" t="s">
        <v>7</v>
      </c>
      <c r="B20" s="19" t="s">
        <v>201</v>
      </c>
      <c r="C20" s="19" t="s">
        <v>71</v>
      </c>
      <c r="D20" s="6">
        <f>161513100+303750800</f>
        <v>465263900</v>
      </c>
      <c r="E20" s="6">
        <f t="shared" ref="E20:F20" si="1">161513100+303750800</f>
        <v>465263900</v>
      </c>
      <c r="F20" s="6">
        <f t="shared" si="1"/>
        <v>465263900</v>
      </c>
      <c r="I20" s="81" t="s">
        <v>200</v>
      </c>
      <c r="J20" s="77" t="b">
        <f>IF(B20=I20,TRUE,FALSE)</f>
        <v>1</v>
      </c>
    </row>
    <row r="21" spans="1:10" s="5" customFormat="1" ht="315" customHeight="1">
      <c r="A21" s="28" t="s">
        <v>8</v>
      </c>
      <c r="B21" s="19" t="s">
        <v>198</v>
      </c>
      <c r="C21" s="19" t="s">
        <v>63</v>
      </c>
      <c r="D21" s="6">
        <v>895100</v>
      </c>
      <c r="E21" s="6">
        <v>14646100</v>
      </c>
      <c r="F21" s="6">
        <v>4989600</v>
      </c>
      <c r="I21" s="81"/>
      <c r="J21" s="77"/>
    </row>
    <row r="22" spans="1:10" s="5" customFormat="1" ht="66">
      <c r="A22" s="28" t="s">
        <v>9</v>
      </c>
      <c r="B22" s="19" t="s">
        <v>64</v>
      </c>
      <c r="C22" s="19" t="s">
        <v>35</v>
      </c>
      <c r="D22" s="6">
        <v>11747300</v>
      </c>
      <c r="E22" s="6">
        <v>11747300</v>
      </c>
      <c r="F22" s="6">
        <v>11747300</v>
      </c>
      <c r="I22" s="81"/>
      <c r="J22" s="77"/>
    </row>
    <row r="23" spans="1:10" s="5" customFormat="1" ht="89.25" customHeight="1">
      <c r="A23" s="28" t="s">
        <v>10</v>
      </c>
      <c r="B23" s="19" t="s">
        <v>47</v>
      </c>
      <c r="C23" s="19" t="s">
        <v>48</v>
      </c>
      <c r="D23" s="6">
        <v>164300</v>
      </c>
      <c r="E23" s="6">
        <v>164300</v>
      </c>
      <c r="F23" s="6">
        <v>164300</v>
      </c>
      <c r="I23" s="81"/>
      <c r="J23" s="77"/>
    </row>
    <row r="24" spans="1:10" s="5" customFormat="1" ht="81.75" customHeight="1">
      <c r="A24" s="28" t="s">
        <v>11</v>
      </c>
      <c r="B24" s="19" t="s">
        <v>36</v>
      </c>
      <c r="C24" s="19" t="s">
        <v>49</v>
      </c>
      <c r="D24" s="6">
        <v>5033800</v>
      </c>
      <c r="E24" s="6">
        <v>5033800</v>
      </c>
      <c r="F24" s="6">
        <v>5033800</v>
      </c>
      <c r="I24" s="81"/>
      <c r="J24" s="77"/>
    </row>
    <row r="25" spans="1:10" s="5" customFormat="1" ht="72.75" customHeight="1">
      <c r="A25" s="28" t="s">
        <v>12</v>
      </c>
      <c r="B25" s="19" t="s">
        <v>81</v>
      </c>
      <c r="C25" s="19" t="s">
        <v>37</v>
      </c>
      <c r="D25" s="6">
        <v>307300</v>
      </c>
      <c r="E25" s="6">
        <v>307300</v>
      </c>
      <c r="F25" s="6">
        <v>307300</v>
      </c>
      <c r="I25" s="81"/>
      <c r="J25" s="77"/>
    </row>
    <row r="26" spans="1:10" s="5" customFormat="1" ht="85.5" customHeight="1">
      <c r="A26" s="28" t="s">
        <v>13</v>
      </c>
      <c r="B26" s="30" t="s">
        <v>124</v>
      </c>
      <c r="C26" s="19" t="s">
        <v>190</v>
      </c>
      <c r="D26" s="6">
        <v>45364300</v>
      </c>
      <c r="E26" s="6">
        <v>45364300</v>
      </c>
      <c r="F26" s="6">
        <v>45364300</v>
      </c>
      <c r="I26" s="81"/>
      <c r="J26" s="77"/>
    </row>
    <row r="27" spans="1:10" s="5" customFormat="1" ht="74.25" customHeight="1">
      <c r="A27" s="28" t="s">
        <v>14</v>
      </c>
      <c r="B27" s="19" t="s">
        <v>192</v>
      </c>
      <c r="C27" s="19" t="s">
        <v>54</v>
      </c>
      <c r="D27" s="6">
        <v>580788900</v>
      </c>
      <c r="E27" s="6">
        <v>585789000</v>
      </c>
      <c r="F27" s="6">
        <v>585789000</v>
      </c>
      <c r="I27" s="81"/>
      <c r="J27" s="77"/>
    </row>
    <row r="28" spans="1:10" s="5" customFormat="1" ht="149.25" customHeight="1">
      <c r="A28" s="28" t="s">
        <v>15</v>
      </c>
      <c r="B28" s="19" t="s">
        <v>194</v>
      </c>
      <c r="C28" s="19" t="s">
        <v>38</v>
      </c>
      <c r="D28" s="6">
        <v>674725100</v>
      </c>
      <c r="E28" s="6">
        <v>674725100</v>
      </c>
      <c r="F28" s="6">
        <v>674725100</v>
      </c>
      <c r="I28" s="81"/>
      <c r="J28" s="77"/>
    </row>
    <row r="29" spans="1:10" s="5" customFormat="1" ht="96" customHeight="1">
      <c r="A29" s="28" t="s">
        <v>16</v>
      </c>
      <c r="B29" s="19" t="s">
        <v>191</v>
      </c>
      <c r="C29" s="19" t="s">
        <v>42</v>
      </c>
      <c r="D29" s="6">
        <v>1734100</v>
      </c>
      <c r="E29" s="6">
        <v>1734100</v>
      </c>
      <c r="F29" s="6">
        <v>1734100</v>
      </c>
      <c r="I29" s="81"/>
      <c r="J29" s="77"/>
    </row>
    <row r="30" spans="1:10" s="5" customFormat="1" ht="90" customHeight="1">
      <c r="A30" s="28" t="s">
        <v>17</v>
      </c>
      <c r="B30" s="19" t="s">
        <v>50</v>
      </c>
      <c r="C30" s="19" t="s">
        <v>40</v>
      </c>
      <c r="D30" s="6">
        <v>9174600</v>
      </c>
      <c r="E30" s="6">
        <v>9174600</v>
      </c>
      <c r="F30" s="6">
        <v>9174600</v>
      </c>
      <c r="I30" s="81"/>
      <c r="J30" s="77"/>
    </row>
    <row r="31" spans="1:10" s="5" customFormat="1" ht="105" customHeight="1">
      <c r="A31" s="28" t="s">
        <v>18</v>
      </c>
      <c r="B31" s="19" t="s">
        <v>202</v>
      </c>
      <c r="C31" s="19" t="s">
        <v>188</v>
      </c>
      <c r="D31" s="6">
        <v>5597200</v>
      </c>
      <c r="E31" s="6">
        <v>5597200</v>
      </c>
      <c r="F31" s="6">
        <v>5597200</v>
      </c>
      <c r="I31" s="81"/>
      <c r="J31" s="77"/>
    </row>
    <row r="32" spans="1:10" s="5" customFormat="1" ht="79.5" customHeight="1">
      <c r="A32" s="28" t="s">
        <v>19</v>
      </c>
      <c r="B32" s="19" t="s">
        <v>51</v>
      </c>
      <c r="C32" s="19" t="s">
        <v>189</v>
      </c>
      <c r="D32" s="6">
        <v>2458400</v>
      </c>
      <c r="E32" s="6">
        <v>2458400</v>
      </c>
      <c r="F32" s="6">
        <v>2458400</v>
      </c>
      <c r="I32" s="81"/>
      <c r="J32" s="77"/>
    </row>
    <row r="33" spans="1:10" s="5" customFormat="1" ht="245.25" customHeight="1">
      <c r="A33" s="28" t="s">
        <v>20</v>
      </c>
      <c r="B33" s="19" t="s">
        <v>120</v>
      </c>
      <c r="C33" s="19" t="s">
        <v>43</v>
      </c>
      <c r="D33" s="6">
        <f>2033700+40800</f>
        <v>2074500</v>
      </c>
      <c r="E33" s="6">
        <f t="shared" ref="E33:F33" si="2">2033700+40800</f>
        <v>2074500</v>
      </c>
      <c r="F33" s="6">
        <f t="shared" si="2"/>
        <v>2074500</v>
      </c>
      <c r="I33" s="71" t="s">
        <v>162</v>
      </c>
      <c r="J33" s="77" t="b">
        <f>IF(B33=I33,TRUE,FALSE)</f>
        <v>1</v>
      </c>
    </row>
    <row r="34" spans="1:10" s="5" customFormat="1" ht="242.25" customHeight="1">
      <c r="A34" s="28" t="s">
        <v>21</v>
      </c>
      <c r="B34" s="19" t="s">
        <v>55</v>
      </c>
      <c r="C34" s="19" t="s">
        <v>43</v>
      </c>
      <c r="D34" s="6">
        <v>2840300</v>
      </c>
      <c r="E34" s="6">
        <v>2840300</v>
      </c>
      <c r="F34" s="6">
        <v>2840300</v>
      </c>
      <c r="I34" s="72" t="s">
        <v>163</v>
      </c>
      <c r="J34" s="77" t="b">
        <f t="shared" ref="J34:J60" si="3">IF(B34=I34,TRUE,FALSE)</f>
        <v>1</v>
      </c>
    </row>
    <row r="35" spans="1:10" s="5" customFormat="1" ht="139.5" customHeight="1">
      <c r="A35" s="28" t="s">
        <v>22</v>
      </c>
      <c r="B35" s="19" t="s">
        <v>72</v>
      </c>
      <c r="C35" s="19" t="s">
        <v>43</v>
      </c>
      <c r="D35" s="6">
        <v>20717600</v>
      </c>
      <c r="E35" s="6">
        <v>20717600</v>
      </c>
      <c r="F35" s="6">
        <v>20717600</v>
      </c>
      <c r="I35" s="72" t="s">
        <v>164</v>
      </c>
      <c r="J35" s="77" t="b">
        <f t="shared" si="3"/>
        <v>1</v>
      </c>
    </row>
    <row r="36" spans="1:10" s="5" customFormat="1" ht="237" customHeight="1">
      <c r="A36" s="28" t="s">
        <v>23</v>
      </c>
      <c r="B36" s="19" t="s">
        <v>121</v>
      </c>
      <c r="C36" s="19" t="s">
        <v>43</v>
      </c>
      <c r="D36" s="6">
        <v>46008700</v>
      </c>
      <c r="E36" s="6">
        <v>46008700</v>
      </c>
      <c r="F36" s="6">
        <v>46008700</v>
      </c>
      <c r="I36" s="72" t="s">
        <v>165</v>
      </c>
      <c r="J36" s="77" t="b">
        <f t="shared" si="3"/>
        <v>0</v>
      </c>
    </row>
    <row r="37" spans="1:10" s="5" customFormat="1" ht="114.75" customHeight="1">
      <c r="A37" s="28" t="s">
        <v>24</v>
      </c>
      <c r="B37" s="19" t="s">
        <v>56</v>
      </c>
      <c r="C37" s="19" t="s">
        <v>43</v>
      </c>
      <c r="D37" s="6">
        <v>10338600</v>
      </c>
      <c r="E37" s="6">
        <v>10338600</v>
      </c>
      <c r="F37" s="6">
        <v>10338600</v>
      </c>
      <c r="I37" s="72" t="s">
        <v>166</v>
      </c>
      <c r="J37" s="77" t="b">
        <f t="shared" si="3"/>
        <v>1</v>
      </c>
    </row>
    <row r="38" spans="1:10" s="5" customFormat="1" ht="179.25" customHeight="1">
      <c r="A38" s="28" t="s">
        <v>25</v>
      </c>
      <c r="B38" s="19" t="s">
        <v>73</v>
      </c>
      <c r="C38" s="19" t="s">
        <v>43</v>
      </c>
      <c r="D38" s="6">
        <v>14514300</v>
      </c>
      <c r="E38" s="6">
        <v>14514300</v>
      </c>
      <c r="F38" s="6">
        <v>14514300</v>
      </c>
      <c r="I38" s="72" t="s">
        <v>167</v>
      </c>
      <c r="J38" s="77" t="b">
        <f t="shared" si="3"/>
        <v>1</v>
      </c>
    </row>
    <row r="39" spans="1:10" s="5" customFormat="1" ht="123" customHeight="1">
      <c r="A39" s="28" t="s">
        <v>26</v>
      </c>
      <c r="B39" s="19" t="s">
        <v>85</v>
      </c>
      <c r="C39" s="19" t="s">
        <v>43</v>
      </c>
      <c r="D39" s="6">
        <v>580000000</v>
      </c>
      <c r="E39" s="6">
        <v>580000000</v>
      </c>
      <c r="F39" s="6">
        <v>580000000</v>
      </c>
      <c r="I39" s="72" t="s">
        <v>85</v>
      </c>
      <c r="J39" s="77" t="b">
        <f t="shared" si="3"/>
        <v>1</v>
      </c>
    </row>
    <row r="40" spans="1:10" s="7" customFormat="1" ht="115.5" customHeight="1">
      <c r="A40" s="28" t="s">
        <v>27</v>
      </c>
      <c r="B40" s="19" t="s">
        <v>57</v>
      </c>
      <c r="C40" s="19" t="s">
        <v>43</v>
      </c>
      <c r="D40" s="86">
        <f>SUM(D41:D57)</f>
        <v>311017000</v>
      </c>
      <c r="E40" s="86">
        <f t="shared" ref="E40:F40" si="4">SUM(E41:E57)</f>
        <v>310735300</v>
      </c>
      <c r="F40" s="86">
        <f t="shared" si="4"/>
        <v>304181300</v>
      </c>
      <c r="I40" s="72"/>
      <c r="J40" s="77" t="b">
        <f t="shared" si="3"/>
        <v>0</v>
      </c>
    </row>
    <row r="41" spans="1:10" s="5" customFormat="1" ht="118.5" customHeight="1">
      <c r="A41" s="34" t="s">
        <v>103</v>
      </c>
      <c r="B41" s="19" t="s">
        <v>52</v>
      </c>
      <c r="C41" s="19" t="s">
        <v>43</v>
      </c>
      <c r="D41" s="6">
        <v>15920600</v>
      </c>
      <c r="E41" s="6">
        <v>15920600</v>
      </c>
      <c r="F41" s="6">
        <v>15920600</v>
      </c>
      <c r="I41" s="73" t="s">
        <v>168</v>
      </c>
      <c r="J41" s="77" t="b">
        <f t="shared" si="3"/>
        <v>1</v>
      </c>
    </row>
    <row r="42" spans="1:10" s="5" customFormat="1" ht="122.25" customHeight="1">
      <c r="A42" s="34" t="s">
        <v>104</v>
      </c>
      <c r="B42" s="19" t="s">
        <v>169</v>
      </c>
      <c r="C42" s="19" t="s">
        <v>43</v>
      </c>
      <c r="D42" s="6">
        <v>7853300</v>
      </c>
      <c r="E42" s="6">
        <v>7853300</v>
      </c>
      <c r="F42" s="6">
        <v>7853300</v>
      </c>
      <c r="I42" s="73" t="s">
        <v>169</v>
      </c>
      <c r="J42" s="77" t="b">
        <f t="shared" si="3"/>
        <v>1</v>
      </c>
    </row>
    <row r="43" spans="1:10" s="5" customFormat="1" ht="122.25" customHeight="1">
      <c r="A43" s="34" t="s">
        <v>105</v>
      </c>
      <c r="B43" s="19" t="s">
        <v>170</v>
      </c>
      <c r="C43" s="19" t="s">
        <v>43</v>
      </c>
      <c r="D43" s="6">
        <v>5781000</v>
      </c>
      <c r="E43" s="6">
        <v>5543400</v>
      </c>
      <c r="F43" s="6">
        <v>0</v>
      </c>
      <c r="I43" s="73" t="s">
        <v>185</v>
      </c>
      <c r="J43" s="77" t="b">
        <f t="shared" si="3"/>
        <v>1</v>
      </c>
    </row>
    <row r="44" spans="1:10" s="5" customFormat="1" ht="136.5" customHeight="1">
      <c r="A44" s="34" t="s">
        <v>106</v>
      </c>
      <c r="B44" s="19" t="s">
        <v>92</v>
      </c>
      <c r="C44" s="19" t="s">
        <v>43</v>
      </c>
      <c r="D44" s="6">
        <f>5239900+14957900</f>
        <v>20197800</v>
      </c>
      <c r="E44" s="6">
        <f t="shared" ref="E44:F44" si="5">5239900+14957900</f>
        <v>20197800</v>
      </c>
      <c r="F44" s="6">
        <f t="shared" si="5"/>
        <v>20197800</v>
      </c>
      <c r="I44" s="73" t="s">
        <v>171</v>
      </c>
      <c r="J44" s="77" t="b">
        <f t="shared" si="3"/>
        <v>1</v>
      </c>
    </row>
    <row r="45" spans="1:10" s="5" customFormat="1" ht="208.5" customHeight="1">
      <c r="A45" s="34" t="s">
        <v>107</v>
      </c>
      <c r="B45" s="19" t="s">
        <v>93</v>
      </c>
      <c r="C45" s="19" t="s">
        <v>43</v>
      </c>
      <c r="D45" s="6">
        <v>7243300</v>
      </c>
      <c r="E45" s="6">
        <v>7243300</v>
      </c>
      <c r="F45" s="6">
        <v>7243300</v>
      </c>
      <c r="I45" s="73" t="s">
        <v>172</v>
      </c>
      <c r="J45" s="77" t="b">
        <f t="shared" si="3"/>
        <v>1</v>
      </c>
    </row>
    <row r="46" spans="1:10" s="5" customFormat="1" ht="200.25" customHeight="1">
      <c r="A46" s="34" t="s">
        <v>108</v>
      </c>
      <c r="B46" s="20" t="s">
        <v>94</v>
      </c>
      <c r="C46" s="19" t="s">
        <v>43</v>
      </c>
      <c r="D46" s="6">
        <v>1054700</v>
      </c>
      <c r="E46" s="6">
        <v>1010600</v>
      </c>
      <c r="F46" s="6">
        <v>0</v>
      </c>
      <c r="I46" s="73" t="s">
        <v>173</v>
      </c>
      <c r="J46" s="77" t="b">
        <f t="shared" si="3"/>
        <v>1</v>
      </c>
    </row>
    <row r="47" spans="1:10" s="8" customFormat="1" ht="303" customHeight="1">
      <c r="A47" s="34" t="s">
        <v>109</v>
      </c>
      <c r="B47" s="21" t="s">
        <v>74</v>
      </c>
      <c r="C47" s="19" t="s">
        <v>43</v>
      </c>
      <c r="D47" s="6">
        <f>87158700+91128000</f>
        <v>178286700</v>
      </c>
      <c r="E47" s="6">
        <f t="shared" ref="E47:F47" si="6">87158700+91128000</f>
        <v>178286700</v>
      </c>
      <c r="F47" s="6">
        <f t="shared" si="6"/>
        <v>178286700</v>
      </c>
      <c r="I47" s="73" t="s">
        <v>174</v>
      </c>
      <c r="J47" s="77" t="b">
        <f t="shared" si="3"/>
        <v>1</v>
      </c>
    </row>
    <row r="48" spans="1:10" s="5" customFormat="1" ht="393" customHeight="1">
      <c r="A48" s="34" t="s">
        <v>110</v>
      </c>
      <c r="B48" s="20" t="s">
        <v>95</v>
      </c>
      <c r="C48" s="19" t="s">
        <v>43</v>
      </c>
      <c r="D48" s="6">
        <v>5161200</v>
      </c>
      <c r="E48" s="6">
        <v>5161200</v>
      </c>
      <c r="F48" s="6">
        <v>5161200</v>
      </c>
      <c r="I48" s="73" t="s">
        <v>175</v>
      </c>
      <c r="J48" s="77" t="b">
        <f t="shared" si="3"/>
        <v>1</v>
      </c>
    </row>
    <row r="49" spans="1:10" s="5" customFormat="1" ht="135" customHeight="1">
      <c r="A49" s="34" t="s">
        <v>111</v>
      </c>
      <c r="B49" s="20" t="s">
        <v>96</v>
      </c>
      <c r="C49" s="19" t="s">
        <v>43</v>
      </c>
      <c r="D49" s="6">
        <v>1099100</v>
      </c>
      <c r="E49" s="6">
        <v>1099100</v>
      </c>
      <c r="F49" s="6">
        <v>1099100</v>
      </c>
      <c r="I49" s="73" t="s">
        <v>176</v>
      </c>
      <c r="J49" s="77" t="b">
        <f t="shared" si="3"/>
        <v>1</v>
      </c>
    </row>
    <row r="50" spans="1:10" s="5" customFormat="1" ht="114.75" customHeight="1">
      <c r="A50" s="34" t="s">
        <v>112</v>
      </c>
      <c r="B50" s="19" t="s">
        <v>97</v>
      </c>
      <c r="C50" s="19" t="s">
        <v>43</v>
      </c>
      <c r="D50" s="6">
        <f>1659100+242000</f>
        <v>1901100</v>
      </c>
      <c r="E50" s="6">
        <f t="shared" ref="E50:F50" si="7">1659100+242000</f>
        <v>1901100</v>
      </c>
      <c r="F50" s="6">
        <f t="shared" si="7"/>
        <v>1901100</v>
      </c>
      <c r="I50" s="73" t="s">
        <v>177</v>
      </c>
      <c r="J50" s="77" t="b">
        <f t="shared" si="3"/>
        <v>1</v>
      </c>
    </row>
    <row r="51" spans="1:10" s="5" customFormat="1" ht="402.75" customHeight="1">
      <c r="A51" s="34" t="s">
        <v>113</v>
      </c>
      <c r="B51" s="24" t="s">
        <v>98</v>
      </c>
      <c r="C51" s="19" t="s">
        <v>43</v>
      </c>
      <c r="D51" s="6">
        <f>5195000+37275300+26000</f>
        <v>42496300</v>
      </c>
      <c r="E51" s="6">
        <f t="shared" ref="E51:F51" si="8">5195000+37275300+26000</f>
        <v>42496300</v>
      </c>
      <c r="F51" s="6">
        <f t="shared" si="8"/>
        <v>42496300</v>
      </c>
      <c r="I51" s="73" t="s">
        <v>178</v>
      </c>
      <c r="J51" s="77" t="b">
        <f t="shared" si="3"/>
        <v>1</v>
      </c>
    </row>
    <row r="52" spans="1:10" s="5" customFormat="1" ht="331.5" customHeight="1">
      <c r="A52" s="35" t="s">
        <v>114</v>
      </c>
      <c r="B52" s="24" t="s">
        <v>75</v>
      </c>
      <c r="C52" s="32" t="s">
        <v>43</v>
      </c>
      <c r="D52" s="6">
        <f>6426800+3154800</f>
        <v>9581600</v>
      </c>
      <c r="E52" s="6">
        <f t="shared" ref="E52:F52" si="9">6426800+3154800</f>
        <v>9581600</v>
      </c>
      <c r="F52" s="6">
        <f t="shared" si="9"/>
        <v>9581600</v>
      </c>
      <c r="I52" s="73" t="s">
        <v>179</v>
      </c>
      <c r="J52" s="77" t="b">
        <f t="shared" si="3"/>
        <v>1</v>
      </c>
    </row>
    <row r="53" spans="1:10" s="5" customFormat="1" ht="122.25" customHeight="1">
      <c r="A53" s="34" t="s">
        <v>115</v>
      </c>
      <c r="B53" s="20" t="s">
        <v>99</v>
      </c>
      <c r="C53" s="19" t="s">
        <v>43</v>
      </c>
      <c r="D53" s="6">
        <v>1364200</v>
      </c>
      <c r="E53" s="6">
        <v>1364200</v>
      </c>
      <c r="F53" s="6">
        <v>1364200</v>
      </c>
      <c r="I53" s="73" t="s">
        <v>180</v>
      </c>
      <c r="J53" s="77" t="b">
        <f t="shared" si="3"/>
        <v>1</v>
      </c>
    </row>
    <row r="54" spans="1:10" s="5" customFormat="1" ht="157.5" customHeight="1">
      <c r="A54" s="34" t="s">
        <v>116</v>
      </c>
      <c r="B54" s="20" t="s">
        <v>100</v>
      </c>
      <c r="C54" s="19" t="s">
        <v>43</v>
      </c>
      <c r="D54" s="6">
        <v>1651200</v>
      </c>
      <c r="E54" s="6">
        <v>1651200</v>
      </c>
      <c r="F54" s="6">
        <v>1651200</v>
      </c>
      <c r="I54" s="73" t="s">
        <v>181</v>
      </c>
      <c r="J54" s="77" t="b">
        <f t="shared" si="3"/>
        <v>1</v>
      </c>
    </row>
    <row r="55" spans="1:10" s="5" customFormat="1" ht="193.5" customHeight="1">
      <c r="A55" s="34" t="s">
        <v>117</v>
      </c>
      <c r="B55" s="20" t="s">
        <v>101</v>
      </c>
      <c r="C55" s="19" t="s">
        <v>43</v>
      </c>
      <c r="D55" s="6">
        <v>9521500</v>
      </c>
      <c r="E55" s="6">
        <v>9521500</v>
      </c>
      <c r="F55" s="6">
        <v>9521500</v>
      </c>
      <c r="I55" s="73" t="s">
        <v>182</v>
      </c>
      <c r="J55" s="77" t="b">
        <f t="shared" si="3"/>
        <v>1</v>
      </c>
    </row>
    <row r="56" spans="1:10" s="25" customFormat="1" ht="132.75" customHeight="1">
      <c r="A56" s="36" t="s">
        <v>118</v>
      </c>
      <c r="B56" s="20" t="s">
        <v>204</v>
      </c>
      <c r="C56" s="30" t="s">
        <v>43</v>
      </c>
      <c r="D56" s="6">
        <v>1103400</v>
      </c>
      <c r="E56" s="6">
        <v>1103400</v>
      </c>
      <c r="F56" s="6">
        <v>1103400</v>
      </c>
      <c r="I56" s="73" t="s">
        <v>183</v>
      </c>
      <c r="J56" s="77" t="b">
        <f t="shared" si="3"/>
        <v>1</v>
      </c>
    </row>
    <row r="57" spans="1:10" s="25" customFormat="1" ht="114" customHeight="1">
      <c r="A57" s="36" t="s">
        <v>187</v>
      </c>
      <c r="B57" s="20" t="s">
        <v>83</v>
      </c>
      <c r="C57" s="30" t="s">
        <v>43</v>
      </c>
      <c r="D57" s="6">
        <v>800000</v>
      </c>
      <c r="E57" s="6">
        <v>800000</v>
      </c>
      <c r="F57" s="6">
        <v>800000</v>
      </c>
      <c r="I57" s="73" t="s">
        <v>184</v>
      </c>
      <c r="J57" s="77" t="b">
        <f t="shared" si="3"/>
        <v>1</v>
      </c>
    </row>
    <row r="58" spans="1:10" s="9" customFormat="1" ht="155.25" customHeight="1">
      <c r="A58" s="34" t="s">
        <v>28</v>
      </c>
      <c r="B58" s="20" t="s">
        <v>122</v>
      </c>
      <c r="C58" s="19" t="s">
        <v>43</v>
      </c>
      <c r="D58" s="6">
        <v>10472500</v>
      </c>
      <c r="E58" s="6">
        <v>10472500</v>
      </c>
      <c r="F58" s="6">
        <v>0</v>
      </c>
      <c r="I58" s="72" t="s">
        <v>186</v>
      </c>
      <c r="J58" s="77" t="b">
        <f t="shared" si="3"/>
        <v>1</v>
      </c>
    </row>
    <row r="59" spans="1:10" s="10" customFormat="1" ht="93" customHeight="1">
      <c r="A59" s="34" t="s">
        <v>29</v>
      </c>
      <c r="B59" s="20" t="s">
        <v>53</v>
      </c>
      <c r="C59" s="20" t="s">
        <v>44</v>
      </c>
      <c r="D59" s="6">
        <v>111212300</v>
      </c>
      <c r="E59" s="6">
        <v>13835000</v>
      </c>
      <c r="F59" s="6">
        <v>13835000</v>
      </c>
      <c r="I59" s="73"/>
      <c r="J59" s="77" t="b">
        <f t="shared" si="3"/>
        <v>0</v>
      </c>
    </row>
    <row r="60" spans="1:10" s="11" customFormat="1" ht="69" customHeight="1">
      <c r="A60" s="34" t="s">
        <v>30</v>
      </c>
      <c r="B60" s="20" t="s">
        <v>79</v>
      </c>
      <c r="C60" s="22" t="s">
        <v>80</v>
      </c>
      <c r="D60" s="6">
        <v>8440100</v>
      </c>
      <c r="E60" s="6">
        <v>8440100</v>
      </c>
      <c r="F60" s="6">
        <v>8440100</v>
      </c>
      <c r="I60" s="73"/>
      <c r="J60" s="77" t="b">
        <f t="shared" si="3"/>
        <v>0</v>
      </c>
    </row>
    <row r="61" spans="1:10" s="11" customFormat="1" ht="111" customHeight="1">
      <c r="A61" s="34" t="s">
        <v>31</v>
      </c>
      <c r="B61" s="20" t="s">
        <v>123</v>
      </c>
      <c r="C61" s="22" t="s">
        <v>193</v>
      </c>
      <c r="D61" s="6">
        <v>33290400</v>
      </c>
      <c r="E61" s="6">
        <v>33290400</v>
      </c>
      <c r="F61" s="6">
        <v>38944500</v>
      </c>
      <c r="I61" s="83"/>
      <c r="J61" s="75"/>
    </row>
    <row r="62" spans="1:10" s="11" customFormat="1" ht="100.5" customHeight="1">
      <c r="A62" s="34" t="s">
        <v>58</v>
      </c>
      <c r="B62" s="20" t="s">
        <v>90</v>
      </c>
      <c r="C62" s="22" t="s">
        <v>87</v>
      </c>
      <c r="D62" s="6">
        <v>4778600</v>
      </c>
      <c r="E62" s="6">
        <v>4778600</v>
      </c>
      <c r="F62" s="6">
        <v>4778600</v>
      </c>
      <c r="I62" s="83"/>
      <c r="J62" s="75"/>
    </row>
    <row r="63" spans="1:10" s="11" customFormat="1" ht="90" customHeight="1">
      <c r="A63" s="34" t="s">
        <v>59</v>
      </c>
      <c r="B63" s="20" t="s">
        <v>91</v>
      </c>
      <c r="C63" s="22" t="s">
        <v>196</v>
      </c>
      <c r="D63" s="6">
        <v>1922100</v>
      </c>
      <c r="E63" s="6">
        <v>1922100</v>
      </c>
      <c r="F63" s="6">
        <v>1922100</v>
      </c>
      <c r="I63" s="83"/>
      <c r="J63" s="75"/>
    </row>
    <row r="64" spans="1:10" s="11" customFormat="1" ht="91.5" customHeight="1">
      <c r="A64" s="34" t="s">
        <v>60</v>
      </c>
      <c r="B64" s="22" t="s">
        <v>203</v>
      </c>
      <c r="C64" s="22" t="s">
        <v>89</v>
      </c>
      <c r="D64" s="6">
        <v>37100</v>
      </c>
      <c r="E64" s="6">
        <v>37100</v>
      </c>
      <c r="F64" s="6">
        <v>37100</v>
      </c>
      <c r="I64" s="83"/>
      <c r="J64" s="75"/>
    </row>
    <row r="65" spans="1:10" s="13" customFormat="1" ht="34.5" customHeight="1">
      <c r="A65" s="23"/>
      <c r="B65" s="88" t="s">
        <v>2</v>
      </c>
      <c r="C65" s="88"/>
      <c r="D65" s="12">
        <f>SUM(D15:D64)-D40</f>
        <v>3997571400</v>
      </c>
      <c r="E65" s="12">
        <f>SUM(E15:E64)-E40</f>
        <v>3918938500</v>
      </c>
      <c r="F65" s="12">
        <f>SUM(F15:F64)-F40</f>
        <v>3887143400</v>
      </c>
      <c r="I65" s="84"/>
      <c r="J65" s="76"/>
    </row>
    <row r="68" spans="1:10" ht="18.75">
      <c r="D68" s="85">
        <v>3997571400</v>
      </c>
      <c r="E68" s="85">
        <v>3918938500</v>
      </c>
      <c r="F68" s="85">
        <v>3887143400</v>
      </c>
    </row>
    <row r="69" spans="1:10" ht="18.75">
      <c r="D69" s="26">
        <f>D65-D68</f>
        <v>0</v>
      </c>
      <c r="E69" s="26">
        <f t="shared" ref="E69:F69" si="10">E65-E68</f>
        <v>0</v>
      </c>
      <c r="F69" s="26">
        <f t="shared" si="10"/>
        <v>0</v>
      </c>
    </row>
    <row r="74" spans="1:10" ht="18.75">
      <c r="D74" s="27"/>
      <c r="E74" s="27"/>
      <c r="F74" s="27"/>
    </row>
  </sheetData>
  <autoFilter ref="A14:R65"/>
  <customSheetViews>
    <customSheetView guid="{B0946412-EE3C-4C83-A65D-69EB3C6FF498}" showRuler="0">
      <pageMargins left="0.75" right="0.75" top="1" bottom="1" header="0.5" footer="0.5"/>
      <headerFooter alignWithMargins="0"/>
    </customSheetView>
    <customSheetView guid="{8833AE4C-3AF5-4011-8640-0AE4B4BB93DF}" showRuler="0">
      <pageMargins left="0.75" right="0.75" top="1" bottom="1" header="0.5" footer="0.5"/>
      <headerFooter alignWithMargins="0"/>
    </customSheetView>
    <customSheetView guid="{7F289507-71A9-4555-BE8F-3EE9BA670F43}" showRuler="0">
      <pageMargins left="0.75" right="0.75" top="1" bottom="1" header="0.5" footer="0.5"/>
      <headerFooter alignWithMargins="0"/>
    </customSheetView>
  </customSheetViews>
  <mergeCells count="7">
    <mergeCell ref="D13:F13"/>
    <mergeCell ref="B65:C65"/>
    <mergeCell ref="A10:F10"/>
    <mergeCell ref="A11:F11"/>
    <mergeCell ref="A13:A14"/>
    <mergeCell ref="B13:B14"/>
    <mergeCell ref="C13:C14"/>
  </mergeCells>
  <phoneticPr fontId="1" type="noConversion"/>
  <pageMargins left="0.78740157480314965" right="0.39370078740157483" top="0.39370078740157483" bottom="0.39370078740157483" header="0.51181102362204722" footer="0.19685039370078741"/>
  <pageSetup paperSize="9" scale="34" fitToHeight="5" orientation="portrait" blackAndWhite="1" r:id="rId1"/>
  <headerFooter alignWithMargins="0">
    <oddFooter>&amp;R&amp;P</oddFooter>
  </headerFooter>
  <legacyDrawing r:id="rId2"/>
  <oleObjects>
    <oleObject progId="Word.Document.8" shapeId="4102" r:id="rId3"/>
  </oleObjects>
</worksheet>
</file>

<file path=xl/worksheets/sheet2.xml><?xml version="1.0" encoding="utf-8"?>
<worksheet xmlns="http://schemas.openxmlformats.org/spreadsheetml/2006/main" xmlns:r="http://schemas.openxmlformats.org/officeDocument/2006/relationships">
  <sheetPr codeName="Лист2"/>
  <dimension ref="A1:R73"/>
  <sheetViews>
    <sheetView zoomScale="69" zoomScaleNormal="69" workbookViewId="0">
      <selection activeCell="G72" sqref="G72"/>
    </sheetView>
  </sheetViews>
  <sheetFormatPr defaultColWidth="9.140625" defaultRowHeight="12.75"/>
  <cols>
    <col min="1" max="1" width="9.140625" style="57"/>
    <col min="2" max="2" width="6.28515625" style="57" customWidth="1"/>
    <col min="3" max="3" width="67.140625" style="37" customWidth="1"/>
    <col min="4" max="4" width="52" style="37" customWidth="1"/>
    <col min="5" max="5" width="15.7109375" style="2" bestFit="1" customWidth="1"/>
    <col min="6" max="6" width="9.140625" style="57"/>
    <col min="7" max="7" width="60.85546875" style="37" customWidth="1"/>
    <col min="8" max="8" width="73.5703125" style="37" customWidth="1"/>
    <col min="9" max="11" width="15.7109375" style="2" bestFit="1" customWidth="1"/>
    <col min="12" max="12" width="17.28515625" style="39" customWidth="1"/>
    <col min="13" max="13" width="9.140625" style="39"/>
    <col min="14" max="14" width="54.7109375" style="39" customWidth="1"/>
    <col min="15" max="15" width="78.7109375" style="39" customWidth="1"/>
    <col min="16" max="18" width="16.28515625" style="39" bestFit="1" customWidth="1"/>
    <col min="19" max="16384" width="9.140625" style="39"/>
  </cols>
  <sheetData>
    <row r="1" spans="1:12">
      <c r="E1" s="38"/>
      <c r="I1" s="38"/>
    </row>
    <row r="2" spans="1:12">
      <c r="E2" s="38"/>
      <c r="I2" s="38"/>
    </row>
    <row r="3" spans="1:12">
      <c r="E3" s="38"/>
      <c r="I3" s="38"/>
    </row>
    <row r="4" spans="1:12">
      <c r="E4" s="38"/>
      <c r="I4" s="38"/>
    </row>
    <row r="5" spans="1:12">
      <c r="E5" s="38"/>
      <c r="I5" s="38"/>
    </row>
    <row r="6" spans="1:12">
      <c r="E6" s="38"/>
      <c r="I6" s="38"/>
    </row>
    <row r="7" spans="1:12">
      <c r="E7" s="38"/>
      <c r="I7" s="38"/>
    </row>
    <row r="8" spans="1:12">
      <c r="E8" s="38"/>
      <c r="I8" s="38"/>
    </row>
    <row r="9" spans="1:12">
      <c r="E9" s="38"/>
      <c r="I9" s="38"/>
    </row>
    <row r="10" spans="1:12">
      <c r="C10" s="39"/>
      <c r="D10" s="39"/>
      <c r="E10" s="39"/>
      <c r="G10" s="39"/>
      <c r="H10" s="39"/>
      <c r="I10" s="39"/>
      <c r="J10" s="39"/>
      <c r="K10" s="39"/>
    </row>
    <row r="11" spans="1:12">
      <c r="C11" s="39"/>
      <c r="D11" s="39"/>
      <c r="E11" s="39"/>
      <c r="G11" s="39"/>
      <c r="H11" s="39"/>
      <c r="I11" s="39"/>
      <c r="J11" s="39"/>
      <c r="K11" s="39"/>
    </row>
    <row r="13" spans="1:12">
      <c r="C13" s="98" t="s">
        <v>130</v>
      </c>
      <c r="D13" s="99" t="s">
        <v>33</v>
      </c>
      <c r="E13" s="40" t="s">
        <v>34</v>
      </c>
      <c r="G13" s="98" t="s">
        <v>129</v>
      </c>
      <c r="H13" s="99" t="s">
        <v>33</v>
      </c>
      <c r="I13" s="93" t="s">
        <v>34</v>
      </c>
      <c r="J13" s="93"/>
      <c r="K13" s="93"/>
    </row>
    <row r="14" spans="1:12">
      <c r="C14" s="98"/>
      <c r="D14" s="99"/>
      <c r="E14" s="40" t="s">
        <v>131</v>
      </c>
      <c r="G14" s="98"/>
      <c r="H14" s="99"/>
      <c r="I14" s="40" t="s">
        <v>126</v>
      </c>
      <c r="J14" s="40" t="s">
        <v>127</v>
      </c>
      <c r="K14" s="40" t="s">
        <v>128</v>
      </c>
    </row>
    <row r="15" spans="1:12" ht="25.5">
      <c r="A15" s="57">
        <v>1</v>
      </c>
      <c r="B15" s="57">
        <v>1</v>
      </c>
      <c r="C15" s="41" t="s">
        <v>45</v>
      </c>
      <c r="D15" s="42" t="s">
        <v>32</v>
      </c>
      <c r="E15" s="43">
        <v>8182600</v>
      </c>
      <c r="F15" s="57">
        <v>1</v>
      </c>
      <c r="G15" s="41" t="s">
        <v>45</v>
      </c>
      <c r="H15" s="42" t="s">
        <v>32</v>
      </c>
      <c r="I15" s="43">
        <v>9031400</v>
      </c>
      <c r="J15" s="43">
        <v>9071200</v>
      </c>
      <c r="K15" s="44">
        <v>0</v>
      </c>
      <c r="L15" s="56">
        <f>I15-E15</f>
        <v>848800</v>
      </c>
    </row>
    <row r="16" spans="1:12" ht="38.25">
      <c r="A16" s="57">
        <v>2</v>
      </c>
      <c r="B16" s="57">
        <v>1</v>
      </c>
      <c r="C16" s="41" t="s">
        <v>70</v>
      </c>
      <c r="D16" s="41" t="s">
        <v>69</v>
      </c>
      <c r="E16" s="43">
        <v>23700</v>
      </c>
      <c r="F16" s="57">
        <v>1</v>
      </c>
      <c r="G16" s="41" t="s">
        <v>70</v>
      </c>
      <c r="H16" s="41" t="s">
        <v>69</v>
      </c>
      <c r="I16" s="43">
        <v>24900</v>
      </c>
      <c r="J16" s="43">
        <v>26200</v>
      </c>
      <c r="K16" s="44">
        <v>0</v>
      </c>
      <c r="L16" s="56">
        <f t="shared" ref="L16:L68" si="0">I16-E16</f>
        <v>1200</v>
      </c>
    </row>
    <row r="17" spans="1:12" ht="127.5">
      <c r="A17" s="57">
        <v>3</v>
      </c>
      <c r="B17" s="57">
        <v>1</v>
      </c>
      <c r="C17" s="42" t="s">
        <v>77</v>
      </c>
      <c r="D17" s="42" t="s">
        <v>46</v>
      </c>
      <c r="E17" s="43">
        <v>720100</v>
      </c>
      <c r="F17" s="57">
        <v>1</v>
      </c>
      <c r="G17" s="42" t="s">
        <v>77</v>
      </c>
      <c r="H17" s="42" t="s">
        <v>46</v>
      </c>
      <c r="I17" s="43">
        <v>718700</v>
      </c>
      <c r="J17" s="43">
        <v>718700</v>
      </c>
      <c r="K17" s="43">
        <v>718700</v>
      </c>
      <c r="L17" s="56">
        <f t="shared" si="0"/>
        <v>-1400</v>
      </c>
    </row>
    <row r="18" spans="1:12" ht="89.25">
      <c r="A18" s="57">
        <v>4</v>
      </c>
      <c r="B18" s="57">
        <v>1</v>
      </c>
      <c r="C18" s="42" t="s">
        <v>78</v>
      </c>
      <c r="D18" s="42" t="s">
        <v>132</v>
      </c>
      <c r="E18" s="43">
        <v>9593800</v>
      </c>
      <c r="F18" s="57">
        <v>1</v>
      </c>
      <c r="G18" s="42" t="s">
        <v>78</v>
      </c>
      <c r="H18" s="42" t="s">
        <v>119</v>
      </c>
      <c r="I18" s="43">
        <v>22461900</v>
      </c>
      <c r="J18" s="43">
        <v>22461900</v>
      </c>
      <c r="K18" s="43">
        <v>22461900</v>
      </c>
      <c r="L18" s="56">
        <f t="shared" si="0"/>
        <v>12868100</v>
      </c>
    </row>
    <row r="19" spans="1:12" ht="63.75">
      <c r="A19" s="57">
        <v>5</v>
      </c>
      <c r="B19" s="57">
        <v>1</v>
      </c>
      <c r="C19" s="42" t="s">
        <v>61</v>
      </c>
      <c r="D19" s="42" t="s">
        <v>71</v>
      </c>
      <c r="E19" s="43">
        <v>855606700</v>
      </c>
      <c r="F19" s="57">
        <v>1</v>
      </c>
      <c r="G19" s="42" t="s">
        <v>61</v>
      </c>
      <c r="H19" s="42" t="s">
        <v>71</v>
      </c>
      <c r="I19" s="43">
        <f>230731800+691938300</f>
        <v>922670100</v>
      </c>
      <c r="J19" s="43">
        <f t="shared" ref="J19:K19" si="1">230731800+691938300</f>
        <v>922670100</v>
      </c>
      <c r="K19" s="43">
        <f t="shared" si="1"/>
        <v>922670100</v>
      </c>
      <c r="L19" s="56">
        <f t="shared" si="0"/>
        <v>67063400</v>
      </c>
    </row>
    <row r="20" spans="1:12" ht="63.75">
      <c r="A20" s="57">
        <v>6</v>
      </c>
      <c r="B20" s="57">
        <v>1</v>
      </c>
      <c r="C20" s="42" t="s">
        <v>62</v>
      </c>
      <c r="D20" s="42" t="s">
        <v>71</v>
      </c>
      <c r="E20" s="43">
        <v>423758400</v>
      </c>
      <c r="F20" s="57">
        <v>1</v>
      </c>
      <c r="G20" s="42" t="s">
        <v>62</v>
      </c>
      <c r="H20" s="42" t="s">
        <v>71</v>
      </c>
      <c r="I20" s="43">
        <f>144738900+278440700</f>
        <v>423179600</v>
      </c>
      <c r="J20" s="43">
        <f t="shared" ref="J20:K20" si="2">144738900+278440700</f>
        <v>423179600</v>
      </c>
      <c r="K20" s="43">
        <f t="shared" si="2"/>
        <v>423179600</v>
      </c>
      <c r="L20" s="56">
        <f t="shared" si="0"/>
        <v>-578800</v>
      </c>
    </row>
    <row r="21" spans="1:12" ht="204">
      <c r="A21" s="57">
        <v>7</v>
      </c>
      <c r="B21" s="57">
        <v>1</v>
      </c>
      <c r="C21" s="42" t="s">
        <v>84</v>
      </c>
      <c r="D21" s="42" t="s">
        <v>63</v>
      </c>
      <c r="E21" s="43">
        <v>890600</v>
      </c>
      <c r="F21" s="57">
        <v>1</v>
      </c>
      <c r="G21" s="42" t="s">
        <v>84</v>
      </c>
      <c r="H21" s="42" t="s">
        <v>63</v>
      </c>
      <c r="I21" s="43">
        <v>13359100</v>
      </c>
      <c r="J21" s="43">
        <v>8015400</v>
      </c>
      <c r="K21" s="44">
        <v>1781200</v>
      </c>
      <c r="L21" s="56">
        <f t="shared" si="0"/>
        <v>12468500</v>
      </c>
    </row>
    <row r="22" spans="1:12" s="54" customFormat="1" ht="89.25">
      <c r="A22" s="57">
        <v>8</v>
      </c>
      <c r="B22" s="57">
        <v>1</v>
      </c>
      <c r="C22" s="52" t="s">
        <v>133</v>
      </c>
      <c r="D22" s="52" t="s">
        <v>134</v>
      </c>
      <c r="E22" s="53">
        <v>65260700</v>
      </c>
      <c r="F22" s="58"/>
      <c r="G22" s="52"/>
      <c r="H22" s="52"/>
      <c r="I22" s="53"/>
      <c r="J22" s="53"/>
      <c r="K22" s="55"/>
      <c r="L22" s="56">
        <f t="shared" si="0"/>
        <v>-65260700</v>
      </c>
    </row>
    <row r="23" spans="1:12" ht="63.75">
      <c r="A23" s="57">
        <v>9</v>
      </c>
      <c r="B23" s="57">
        <v>1</v>
      </c>
      <c r="C23" s="42" t="s">
        <v>64</v>
      </c>
      <c r="D23" s="42" t="s">
        <v>35</v>
      </c>
      <c r="E23" s="43">
        <v>9425900</v>
      </c>
      <c r="F23" s="57">
        <v>1</v>
      </c>
      <c r="G23" s="42" t="s">
        <v>64</v>
      </c>
      <c r="H23" s="42" t="s">
        <v>35</v>
      </c>
      <c r="I23" s="43">
        <v>9822800</v>
      </c>
      <c r="J23" s="43">
        <v>9822800</v>
      </c>
      <c r="K23" s="43">
        <v>9822800</v>
      </c>
      <c r="L23" s="56">
        <f t="shared" si="0"/>
        <v>396900</v>
      </c>
    </row>
    <row r="24" spans="1:12" ht="76.5">
      <c r="A24" s="57">
        <v>10</v>
      </c>
      <c r="B24" s="57">
        <v>1</v>
      </c>
      <c r="C24" s="42" t="s">
        <v>47</v>
      </c>
      <c r="D24" s="42" t="s">
        <v>48</v>
      </c>
      <c r="E24" s="43">
        <v>128000</v>
      </c>
      <c r="F24" s="57">
        <v>1</v>
      </c>
      <c r="G24" s="42" t="s">
        <v>47</v>
      </c>
      <c r="H24" s="42" t="s">
        <v>48</v>
      </c>
      <c r="I24" s="43">
        <v>133400</v>
      </c>
      <c r="J24" s="43">
        <v>133400</v>
      </c>
      <c r="K24" s="43">
        <v>133400</v>
      </c>
      <c r="L24" s="56">
        <f t="shared" si="0"/>
        <v>5400</v>
      </c>
    </row>
    <row r="25" spans="1:12" ht="63.75">
      <c r="A25" s="57">
        <v>11</v>
      </c>
      <c r="B25" s="57">
        <v>1</v>
      </c>
      <c r="C25" s="42" t="s">
        <v>36</v>
      </c>
      <c r="D25" s="42" t="s">
        <v>49</v>
      </c>
      <c r="E25" s="43">
        <v>3939400</v>
      </c>
      <c r="F25" s="57">
        <v>1</v>
      </c>
      <c r="G25" s="42" t="s">
        <v>36</v>
      </c>
      <c r="H25" s="42" t="s">
        <v>49</v>
      </c>
      <c r="I25" s="43">
        <v>4109000</v>
      </c>
      <c r="J25" s="43">
        <v>4109000</v>
      </c>
      <c r="K25" s="43">
        <v>4109000</v>
      </c>
      <c r="L25" s="56">
        <f t="shared" si="0"/>
        <v>169600</v>
      </c>
    </row>
    <row r="26" spans="1:12" ht="63.75">
      <c r="A26" s="57">
        <v>12</v>
      </c>
      <c r="B26" s="57">
        <v>1</v>
      </c>
      <c r="C26" s="42" t="s">
        <v>81</v>
      </c>
      <c r="D26" s="42" t="s">
        <v>37</v>
      </c>
      <c r="E26" s="43">
        <v>248400</v>
      </c>
      <c r="F26" s="57">
        <v>1</v>
      </c>
      <c r="G26" s="42" t="s">
        <v>81</v>
      </c>
      <c r="H26" s="42" t="s">
        <v>37</v>
      </c>
      <c r="I26" s="43">
        <v>256400</v>
      </c>
      <c r="J26" s="43">
        <v>256400</v>
      </c>
      <c r="K26" s="43">
        <v>256400</v>
      </c>
      <c r="L26" s="56">
        <f t="shared" si="0"/>
        <v>8000</v>
      </c>
    </row>
    <row r="27" spans="1:12" ht="63.75">
      <c r="A27" s="57">
        <v>13</v>
      </c>
      <c r="B27" s="57">
        <v>1</v>
      </c>
      <c r="C27" s="42" t="s">
        <v>135</v>
      </c>
      <c r="D27" s="42" t="s">
        <v>39</v>
      </c>
      <c r="E27" s="43">
        <v>38962500</v>
      </c>
      <c r="F27" s="57">
        <v>1</v>
      </c>
      <c r="G27" s="41" t="s">
        <v>124</v>
      </c>
      <c r="H27" s="42" t="s">
        <v>39</v>
      </c>
      <c r="I27" s="43">
        <v>40955900</v>
      </c>
      <c r="J27" s="43">
        <v>40955900</v>
      </c>
      <c r="K27" s="43">
        <v>40955900</v>
      </c>
      <c r="L27" s="56">
        <f t="shared" si="0"/>
        <v>1993400</v>
      </c>
    </row>
    <row r="28" spans="1:12" ht="76.5">
      <c r="A28" s="57">
        <v>14</v>
      </c>
      <c r="B28" s="57">
        <v>1</v>
      </c>
      <c r="C28" s="42" t="s">
        <v>65</v>
      </c>
      <c r="D28" s="42" t="s">
        <v>54</v>
      </c>
      <c r="E28" s="43">
        <v>547140100</v>
      </c>
      <c r="F28" s="57">
        <v>1</v>
      </c>
      <c r="G28" s="42" t="s">
        <v>65</v>
      </c>
      <c r="H28" s="42" t="s">
        <v>54</v>
      </c>
      <c r="I28" s="43">
        <v>629428800</v>
      </c>
      <c r="J28" s="43">
        <v>629428800</v>
      </c>
      <c r="K28" s="43">
        <v>629428800</v>
      </c>
      <c r="L28" s="56">
        <f t="shared" si="0"/>
        <v>82288700</v>
      </c>
    </row>
    <row r="29" spans="1:12" ht="114.75">
      <c r="A29" s="57">
        <v>15</v>
      </c>
      <c r="B29" s="57">
        <v>1</v>
      </c>
      <c r="C29" s="42" t="s">
        <v>66</v>
      </c>
      <c r="D29" s="42" t="s">
        <v>38</v>
      </c>
      <c r="E29" s="43">
        <v>596621100</v>
      </c>
      <c r="F29" s="57">
        <v>1</v>
      </c>
      <c r="G29" s="42" t="s">
        <v>66</v>
      </c>
      <c r="H29" s="42" t="s">
        <v>38</v>
      </c>
      <c r="I29" s="43">
        <v>632526100</v>
      </c>
      <c r="J29" s="43">
        <v>637821300</v>
      </c>
      <c r="K29" s="44">
        <v>637821300</v>
      </c>
      <c r="L29" s="56">
        <f t="shared" si="0"/>
        <v>35905000</v>
      </c>
    </row>
    <row r="30" spans="1:12" ht="76.5">
      <c r="A30" s="57">
        <v>16</v>
      </c>
      <c r="B30" s="57">
        <v>1</v>
      </c>
      <c r="C30" s="42" t="s">
        <v>67</v>
      </c>
      <c r="D30" s="42" t="s">
        <v>42</v>
      </c>
      <c r="E30" s="43">
        <v>1364000</v>
      </c>
      <c r="F30" s="57">
        <v>1</v>
      </c>
      <c r="G30" s="42" t="s">
        <v>67</v>
      </c>
      <c r="H30" s="42" t="s">
        <v>42</v>
      </c>
      <c r="I30" s="43">
        <v>1422100</v>
      </c>
      <c r="J30" s="43">
        <v>1422100</v>
      </c>
      <c r="K30" s="43">
        <v>1422100</v>
      </c>
      <c r="L30" s="56">
        <f t="shared" si="0"/>
        <v>58100</v>
      </c>
    </row>
    <row r="31" spans="1:12" ht="89.25">
      <c r="A31" s="57">
        <v>17</v>
      </c>
      <c r="B31" s="57">
        <v>1</v>
      </c>
      <c r="C31" s="42" t="s">
        <v>50</v>
      </c>
      <c r="D31" s="42" t="s">
        <v>40</v>
      </c>
      <c r="E31" s="43">
        <v>7202700</v>
      </c>
      <c r="F31" s="57">
        <v>1</v>
      </c>
      <c r="G31" s="42" t="s">
        <v>50</v>
      </c>
      <c r="H31" s="42" t="s">
        <v>40</v>
      </c>
      <c r="I31" s="43">
        <v>7508900</v>
      </c>
      <c r="J31" s="43">
        <v>7508900</v>
      </c>
      <c r="K31" s="43">
        <v>7508900</v>
      </c>
      <c r="L31" s="56">
        <f t="shared" si="0"/>
        <v>306200</v>
      </c>
    </row>
    <row r="32" spans="1:12" ht="63.75">
      <c r="A32" s="57">
        <v>18</v>
      </c>
      <c r="B32" s="57">
        <v>1</v>
      </c>
      <c r="C32" s="42" t="s">
        <v>68</v>
      </c>
      <c r="D32" s="42" t="s">
        <v>82</v>
      </c>
      <c r="E32" s="43">
        <v>1436600</v>
      </c>
      <c r="F32" s="57">
        <v>1</v>
      </c>
      <c r="G32" s="42" t="s">
        <v>68</v>
      </c>
      <c r="H32" s="42" t="s">
        <v>82</v>
      </c>
      <c r="I32" s="43">
        <v>1677500</v>
      </c>
      <c r="J32" s="43">
        <v>1677500</v>
      </c>
      <c r="K32" s="43">
        <v>1677500</v>
      </c>
      <c r="L32" s="56">
        <f t="shared" si="0"/>
        <v>240900</v>
      </c>
    </row>
    <row r="33" spans="1:18" ht="51">
      <c r="A33" s="57">
        <v>19</v>
      </c>
      <c r="B33" s="57">
        <v>1</v>
      </c>
      <c r="C33" s="42" t="s">
        <v>51</v>
      </c>
      <c r="D33" s="42" t="s">
        <v>41</v>
      </c>
      <c r="E33" s="43">
        <v>2037300</v>
      </c>
      <c r="F33" s="57">
        <v>1</v>
      </c>
      <c r="G33" s="42" t="s">
        <v>51</v>
      </c>
      <c r="H33" s="42" t="s">
        <v>41</v>
      </c>
      <c r="I33" s="43">
        <v>2121300</v>
      </c>
      <c r="J33" s="43">
        <v>2121300</v>
      </c>
      <c r="K33" s="43">
        <v>2121300</v>
      </c>
      <c r="L33" s="56">
        <f t="shared" si="0"/>
        <v>84000</v>
      </c>
    </row>
    <row r="34" spans="1:18" ht="178.5">
      <c r="A34" s="57">
        <v>20</v>
      </c>
      <c r="B34" s="57">
        <v>1</v>
      </c>
      <c r="C34" s="42" t="s">
        <v>136</v>
      </c>
      <c r="D34" s="42" t="s">
        <v>43</v>
      </c>
      <c r="E34" s="43">
        <v>1628000</v>
      </c>
      <c r="F34" s="57">
        <v>1</v>
      </c>
      <c r="G34" s="42" t="s">
        <v>120</v>
      </c>
      <c r="H34" s="42" t="s">
        <v>43</v>
      </c>
      <c r="I34" s="43">
        <f>1590000+39500</f>
        <v>1629500</v>
      </c>
      <c r="J34" s="43">
        <f t="shared" ref="J34:K34" si="3">1590000+39500</f>
        <v>1629500</v>
      </c>
      <c r="K34" s="43">
        <f t="shared" si="3"/>
        <v>1629500</v>
      </c>
      <c r="L34" s="56">
        <f t="shared" si="0"/>
        <v>1500</v>
      </c>
    </row>
    <row r="35" spans="1:18" ht="178.5">
      <c r="A35" s="57">
        <v>21</v>
      </c>
      <c r="B35" s="57">
        <v>1</v>
      </c>
      <c r="C35" s="42" t="s">
        <v>55</v>
      </c>
      <c r="D35" s="42" t="s">
        <v>43</v>
      </c>
      <c r="E35" s="43">
        <v>2263700</v>
      </c>
      <c r="F35" s="57">
        <v>1</v>
      </c>
      <c r="G35" s="42" t="s">
        <v>55</v>
      </c>
      <c r="H35" s="42" t="s">
        <v>43</v>
      </c>
      <c r="I35" s="43">
        <v>2263700</v>
      </c>
      <c r="J35" s="43">
        <v>2263700</v>
      </c>
      <c r="K35" s="44">
        <v>2263700</v>
      </c>
      <c r="L35" s="56">
        <f t="shared" si="0"/>
        <v>0</v>
      </c>
    </row>
    <row r="36" spans="1:18" ht="102">
      <c r="A36" s="57">
        <v>22</v>
      </c>
      <c r="B36" s="57">
        <v>1</v>
      </c>
      <c r="C36" s="42" t="s">
        <v>72</v>
      </c>
      <c r="D36" s="42" t="s">
        <v>43</v>
      </c>
      <c r="E36" s="43">
        <v>19804100</v>
      </c>
      <c r="F36" s="57">
        <v>1</v>
      </c>
      <c r="G36" s="42" t="s">
        <v>72</v>
      </c>
      <c r="H36" s="42" t="s">
        <v>43</v>
      </c>
      <c r="I36" s="43">
        <v>20576400</v>
      </c>
      <c r="J36" s="43">
        <v>20576400</v>
      </c>
      <c r="K36" s="43">
        <v>20576400</v>
      </c>
      <c r="L36" s="56">
        <f t="shared" si="0"/>
        <v>772300</v>
      </c>
    </row>
    <row r="37" spans="1:18" ht="165.75">
      <c r="A37" s="57">
        <v>23</v>
      </c>
      <c r="B37" s="57">
        <v>1</v>
      </c>
      <c r="C37" s="42" t="s">
        <v>137</v>
      </c>
      <c r="D37" s="42" t="s">
        <v>43</v>
      </c>
      <c r="E37" s="43">
        <v>70433700</v>
      </c>
      <c r="F37" s="57">
        <v>1</v>
      </c>
      <c r="G37" s="42" t="s">
        <v>121</v>
      </c>
      <c r="H37" s="42" t="s">
        <v>43</v>
      </c>
      <c r="I37" s="43">
        <v>72609900</v>
      </c>
      <c r="J37" s="43">
        <v>72609900</v>
      </c>
      <c r="K37" s="43">
        <v>72609900</v>
      </c>
      <c r="L37" s="56">
        <f t="shared" si="0"/>
        <v>2176200</v>
      </c>
    </row>
    <row r="38" spans="1:18" ht="102">
      <c r="A38" s="57">
        <v>24</v>
      </c>
      <c r="B38" s="57">
        <v>1</v>
      </c>
      <c r="C38" s="42" t="s">
        <v>56</v>
      </c>
      <c r="D38" s="42" t="s">
        <v>43</v>
      </c>
      <c r="E38" s="43">
        <v>9767900</v>
      </c>
      <c r="F38" s="57">
        <v>1</v>
      </c>
      <c r="G38" s="42" t="s">
        <v>56</v>
      </c>
      <c r="H38" s="42" t="s">
        <v>43</v>
      </c>
      <c r="I38" s="43">
        <v>10338600</v>
      </c>
      <c r="J38" s="43">
        <v>10338600</v>
      </c>
      <c r="K38" s="43">
        <v>10338600</v>
      </c>
      <c r="L38" s="56">
        <f t="shared" si="0"/>
        <v>570700</v>
      </c>
    </row>
    <row r="39" spans="1:18" ht="127.5">
      <c r="A39" s="57">
        <v>25</v>
      </c>
      <c r="B39" s="57">
        <v>1</v>
      </c>
      <c r="C39" s="42" t="s">
        <v>73</v>
      </c>
      <c r="D39" s="42" t="s">
        <v>43</v>
      </c>
      <c r="E39" s="43">
        <v>14514300</v>
      </c>
      <c r="F39" s="57">
        <v>1</v>
      </c>
      <c r="G39" s="42" t="s">
        <v>73</v>
      </c>
      <c r="H39" s="42" t="s">
        <v>43</v>
      </c>
      <c r="I39" s="43">
        <v>14514300</v>
      </c>
      <c r="J39" s="43">
        <v>14514300</v>
      </c>
      <c r="K39" s="44">
        <v>14514300</v>
      </c>
      <c r="L39" s="56">
        <f t="shared" si="0"/>
        <v>0</v>
      </c>
    </row>
    <row r="40" spans="1:18" ht="102">
      <c r="A40" s="57">
        <v>26</v>
      </c>
      <c r="B40" s="57">
        <v>1</v>
      </c>
      <c r="C40" s="42" t="s">
        <v>85</v>
      </c>
      <c r="D40" s="42" t="s">
        <v>43</v>
      </c>
      <c r="E40" s="43">
        <v>550000000</v>
      </c>
      <c r="F40" s="57">
        <v>1</v>
      </c>
      <c r="G40" s="42" t="s">
        <v>85</v>
      </c>
      <c r="H40" s="42" t="s">
        <v>43</v>
      </c>
      <c r="I40" s="43">
        <v>550000000</v>
      </c>
      <c r="J40" s="43">
        <v>550000000</v>
      </c>
      <c r="K40" s="44">
        <v>550000000</v>
      </c>
      <c r="L40" s="56">
        <f t="shared" si="0"/>
        <v>0</v>
      </c>
    </row>
    <row r="41" spans="1:18" ht="102">
      <c r="B41" s="57">
        <v>0</v>
      </c>
      <c r="C41" s="42" t="s">
        <v>57</v>
      </c>
      <c r="D41" s="42" t="s">
        <v>43</v>
      </c>
      <c r="E41" s="43">
        <f>E42+E43+E44+E45+E46+E47+E48+E49+E50+E51+E52+E53+E54+E55+E56+E57</f>
        <v>298919100</v>
      </c>
      <c r="G41" s="42" t="s">
        <v>57</v>
      </c>
      <c r="H41" s="42" t="s">
        <v>43</v>
      </c>
      <c r="I41" s="43">
        <f>SUM(I42:I57)</f>
        <v>304661000</v>
      </c>
      <c r="J41" s="43">
        <f t="shared" ref="J41:K41" si="4">SUM(J42:J57)</f>
        <v>304661000</v>
      </c>
      <c r="K41" s="43">
        <f t="shared" si="4"/>
        <v>299520300</v>
      </c>
      <c r="L41" s="56">
        <f t="shared" si="0"/>
        <v>5741900</v>
      </c>
    </row>
    <row r="42" spans="1:18" ht="102">
      <c r="A42" s="57">
        <v>27</v>
      </c>
      <c r="B42" s="57">
        <v>1</v>
      </c>
      <c r="C42" s="42" t="s">
        <v>52</v>
      </c>
      <c r="D42" s="42" t="s">
        <v>43</v>
      </c>
      <c r="E42" s="43">
        <v>12537600</v>
      </c>
      <c r="F42" s="57">
        <v>1</v>
      </c>
      <c r="G42" s="42" t="s">
        <v>52</v>
      </c>
      <c r="H42" s="42" t="s">
        <v>43</v>
      </c>
      <c r="I42" s="43">
        <v>13071300</v>
      </c>
      <c r="J42" s="43">
        <v>13071300</v>
      </c>
      <c r="K42" s="43">
        <v>13071300</v>
      </c>
      <c r="L42" s="56">
        <f t="shared" si="0"/>
        <v>533700</v>
      </c>
    </row>
    <row r="43" spans="1:18" ht="102">
      <c r="A43" s="57">
        <v>28</v>
      </c>
      <c r="B43" s="57">
        <v>1</v>
      </c>
      <c r="C43" s="42" t="s">
        <v>138</v>
      </c>
      <c r="D43" s="42" t="s">
        <v>43</v>
      </c>
      <c r="E43" s="43">
        <v>1103400</v>
      </c>
      <c r="F43" s="57">
        <v>1</v>
      </c>
      <c r="G43" s="45" t="s">
        <v>102</v>
      </c>
      <c r="H43" s="41" t="s">
        <v>43</v>
      </c>
      <c r="I43" s="43">
        <v>1103400</v>
      </c>
      <c r="J43" s="43">
        <v>1103400</v>
      </c>
      <c r="K43" s="44">
        <v>1103400</v>
      </c>
      <c r="L43" s="56">
        <f t="shared" si="0"/>
        <v>0</v>
      </c>
    </row>
    <row r="44" spans="1:18" ht="102">
      <c r="A44" s="57">
        <v>29</v>
      </c>
      <c r="B44" s="57">
        <v>1</v>
      </c>
      <c r="C44" s="42" t="s">
        <v>139</v>
      </c>
      <c r="D44" s="42" t="s">
        <v>43</v>
      </c>
      <c r="E44" s="43">
        <v>18764200</v>
      </c>
      <c r="F44" s="57">
        <v>1</v>
      </c>
      <c r="G44" s="42" t="s">
        <v>92</v>
      </c>
      <c r="H44" s="42" t="s">
        <v>43</v>
      </c>
      <c r="I44" s="43">
        <v>19495900</v>
      </c>
      <c r="J44" s="43">
        <v>19495900</v>
      </c>
      <c r="K44" s="44">
        <v>19495900</v>
      </c>
      <c r="L44" s="56">
        <f t="shared" si="0"/>
        <v>731700</v>
      </c>
      <c r="N44" s="42"/>
      <c r="O44" s="42"/>
      <c r="P44" s="43"/>
      <c r="Q44" s="43"/>
      <c r="R44" s="43"/>
    </row>
    <row r="45" spans="1:18" ht="229.5">
      <c r="A45" s="57">
        <v>30</v>
      </c>
      <c r="B45" s="57">
        <v>1</v>
      </c>
      <c r="C45" s="42" t="s">
        <v>140</v>
      </c>
      <c r="D45" s="42" t="s">
        <v>43</v>
      </c>
      <c r="E45" s="43">
        <v>42496300</v>
      </c>
      <c r="F45" s="57">
        <v>1</v>
      </c>
      <c r="G45" s="47" t="s">
        <v>98</v>
      </c>
      <c r="H45" s="42" t="s">
        <v>43</v>
      </c>
      <c r="I45" s="43">
        <v>42496300</v>
      </c>
      <c r="J45" s="43">
        <v>42496300</v>
      </c>
      <c r="K45" s="44">
        <v>42496300</v>
      </c>
      <c r="L45" s="56">
        <f t="shared" si="0"/>
        <v>0</v>
      </c>
    </row>
    <row r="46" spans="1:18" ht="153">
      <c r="A46" s="57">
        <v>31</v>
      </c>
      <c r="B46" s="57">
        <v>1</v>
      </c>
      <c r="C46" s="42" t="s">
        <v>141</v>
      </c>
      <c r="D46" s="42" t="s">
        <v>43</v>
      </c>
      <c r="E46" s="43">
        <v>5270700</v>
      </c>
      <c r="F46" s="57">
        <v>1</v>
      </c>
      <c r="G46" s="42" t="s">
        <v>93</v>
      </c>
      <c r="H46" s="42" t="s">
        <v>43</v>
      </c>
      <c r="I46" s="43">
        <v>6990400</v>
      </c>
      <c r="J46" s="43">
        <v>6990400</v>
      </c>
      <c r="K46" s="44">
        <v>6990400</v>
      </c>
      <c r="L46" s="56">
        <f t="shared" si="0"/>
        <v>1719700</v>
      </c>
    </row>
    <row r="47" spans="1:18" ht="102">
      <c r="A47" s="57">
        <v>32</v>
      </c>
      <c r="B47" s="57">
        <v>1</v>
      </c>
      <c r="C47" s="45" t="s">
        <v>142</v>
      </c>
      <c r="D47" s="42" t="s">
        <v>43</v>
      </c>
      <c r="E47" s="43">
        <v>1021100</v>
      </c>
      <c r="F47" s="57">
        <v>1</v>
      </c>
      <c r="G47" s="45" t="s">
        <v>96</v>
      </c>
      <c r="H47" s="42" t="s">
        <v>43</v>
      </c>
      <c r="I47" s="43">
        <v>1060900</v>
      </c>
      <c r="J47" s="43">
        <v>1060900</v>
      </c>
      <c r="K47" s="44">
        <v>1060900</v>
      </c>
      <c r="L47" s="56">
        <f t="shared" si="0"/>
        <v>39800</v>
      </c>
    </row>
    <row r="48" spans="1:18" ht="102">
      <c r="A48" s="57">
        <v>33</v>
      </c>
      <c r="B48" s="57">
        <v>1</v>
      </c>
      <c r="C48" s="46" t="s">
        <v>143</v>
      </c>
      <c r="D48" s="42" t="s">
        <v>43</v>
      </c>
      <c r="E48" s="43">
        <v>1267400</v>
      </c>
      <c r="F48" s="57">
        <v>1</v>
      </c>
      <c r="G48" s="45" t="s">
        <v>99</v>
      </c>
      <c r="H48" s="42" t="s">
        <v>43</v>
      </c>
      <c r="I48" s="43">
        <v>1316800</v>
      </c>
      <c r="J48" s="43">
        <v>1316800</v>
      </c>
      <c r="K48" s="44">
        <v>1316800</v>
      </c>
      <c r="L48" s="56">
        <f t="shared" si="0"/>
        <v>49400</v>
      </c>
    </row>
    <row r="49" spans="1:12" ht="229.5">
      <c r="A49" s="57">
        <v>34</v>
      </c>
      <c r="B49" s="57">
        <v>1</v>
      </c>
      <c r="C49" s="45" t="s">
        <v>144</v>
      </c>
      <c r="D49" s="42" t="s">
        <v>43</v>
      </c>
      <c r="E49" s="43">
        <v>173275600</v>
      </c>
      <c r="F49" s="57">
        <v>1</v>
      </c>
      <c r="G49" s="46" t="s">
        <v>74</v>
      </c>
      <c r="H49" s="42" t="s">
        <v>43</v>
      </c>
      <c r="I49" s="43">
        <v>178286700</v>
      </c>
      <c r="J49" s="43">
        <v>178286700</v>
      </c>
      <c r="K49" s="44">
        <v>178286700</v>
      </c>
      <c r="L49" s="56">
        <f t="shared" si="0"/>
        <v>5011100</v>
      </c>
    </row>
    <row r="50" spans="1:12" ht="102">
      <c r="A50" s="57">
        <v>35</v>
      </c>
      <c r="B50" s="57">
        <v>1</v>
      </c>
      <c r="C50" s="45" t="s">
        <v>145</v>
      </c>
      <c r="D50" s="42" t="s">
        <v>43</v>
      </c>
      <c r="E50" s="43">
        <v>1651200</v>
      </c>
      <c r="F50" s="57">
        <v>1</v>
      </c>
      <c r="G50" s="45" t="s">
        <v>100</v>
      </c>
      <c r="H50" s="42" t="s">
        <v>43</v>
      </c>
      <c r="I50" s="43">
        <v>1651200</v>
      </c>
      <c r="J50" s="43">
        <v>1651200</v>
      </c>
      <c r="K50" s="44">
        <v>1651200</v>
      </c>
      <c r="L50" s="56">
        <f t="shared" si="0"/>
        <v>0</v>
      </c>
    </row>
    <row r="51" spans="1:12" ht="102">
      <c r="A51" s="57">
        <v>36</v>
      </c>
      <c r="B51" s="57">
        <v>1</v>
      </c>
      <c r="C51" s="42" t="s">
        <v>146</v>
      </c>
      <c r="D51" s="42" t="s">
        <v>43</v>
      </c>
      <c r="E51" s="43">
        <v>13076900</v>
      </c>
      <c r="F51" s="57">
        <v>1</v>
      </c>
      <c r="G51" s="42" t="s">
        <v>158</v>
      </c>
      <c r="H51" s="42" t="s">
        <v>43</v>
      </c>
      <c r="I51" s="43">
        <v>11920900</v>
      </c>
      <c r="J51" s="43">
        <v>11920900</v>
      </c>
      <c r="K51" s="43">
        <v>7580500</v>
      </c>
      <c r="L51" s="56">
        <f t="shared" si="0"/>
        <v>-1156000</v>
      </c>
    </row>
    <row r="52" spans="1:12" ht="102">
      <c r="A52" s="57">
        <v>37</v>
      </c>
      <c r="B52" s="57">
        <v>1</v>
      </c>
      <c r="C52" s="47" t="s">
        <v>147</v>
      </c>
      <c r="D52" s="42" t="s">
        <v>43</v>
      </c>
      <c r="E52" s="43">
        <v>1766100</v>
      </c>
      <c r="F52" s="57">
        <v>1</v>
      </c>
      <c r="G52" s="42" t="s">
        <v>97</v>
      </c>
      <c r="H52" s="42" t="s">
        <v>43</v>
      </c>
      <c r="I52" s="43">
        <v>1835000</v>
      </c>
      <c r="J52" s="43">
        <v>1835000</v>
      </c>
      <c r="K52" s="44">
        <v>1835000</v>
      </c>
      <c r="L52" s="56">
        <f t="shared" si="0"/>
        <v>68900</v>
      </c>
    </row>
    <row r="53" spans="1:12" ht="229.5">
      <c r="A53" s="57">
        <v>38</v>
      </c>
      <c r="B53" s="57">
        <v>1</v>
      </c>
      <c r="C53" s="47" t="s">
        <v>148</v>
      </c>
      <c r="D53" s="48" t="s">
        <v>43</v>
      </c>
      <c r="E53" s="43">
        <v>4958000</v>
      </c>
      <c r="F53" s="57">
        <v>1</v>
      </c>
      <c r="G53" s="45" t="s">
        <v>95</v>
      </c>
      <c r="H53" s="42" t="s">
        <v>43</v>
      </c>
      <c r="I53" s="43">
        <v>5061700</v>
      </c>
      <c r="J53" s="43">
        <v>5061700</v>
      </c>
      <c r="K53" s="44">
        <v>5061700</v>
      </c>
      <c r="L53" s="56">
        <f t="shared" si="0"/>
        <v>103700</v>
      </c>
    </row>
    <row r="54" spans="1:12" ht="242.25">
      <c r="A54" s="57">
        <v>39</v>
      </c>
      <c r="B54" s="57">
        <v>1</v>
      </c>
      <c r="C54" s="45" t="s">
        <v>75</v>
      </c>
      <c r="D54" s="42" t="s">
        <v>43</v>
      </c>
      <c r="E54" s="43">
        <v>8901500</v>
      </c>
      <c r="F54" s="57">
        <v>1</v>
      </c>
      <c r="G54" s="47" t="s">
        <v>75</v>
      </c>
      <c r="H54" s="48" t="s">
        <v>43</v>
      </c>
      <c r="I54" s="43">
        <v>9248700</v>
      </c>
      <c r="J54" s="43">
        <v>9248700</v>
      </c>
      <c r="K54" s="44">
        <v>9248700</v>
      </c>
      <c r="L54" s="56">
        <f t="shared" si="0"/>
        <v>347200</v>
      </c>
    </row>
    <row r="55" spans="1:12" ht="140.25">
      <c r="A55" s="57">
        <v>40</v>
      </c>
      <c r="B55" s="57">
        <v>1</v>
      </c>
      <c r="C55" s="45" t="s">
        <v>149</v>
      </c>
      <c r="D55" s="42" t="s">
        <v>43</v>
      </c>
      <c r="E55" s="43">
        <v>9521500</v>
      </c>
      <c r="F55" s="57">
        <v>1</v>
      </c>
      <c r="G55" s="45" t="s">
        <v>101</v>
      </c>
      <c r="H55" s="42" t="s">
        <v>43</v>
      </c>
      <c r="I55" s="43">
        <v>9521500</v>
      </c>
      <c r="J55" s="43">
        <v>9521500</v>
      </c>
      <c r="K55" s="44">
        <v>9521500</v>
      </c>
      <c r="L55" s="56">
        <f t="shared" si="0"/>
        <v>0</v>
      </c>
    </row>
    <row r="56" spans="1:12" ht="102">
      <c r="A56" s="57">
        <v>41</v>
      </c>
      <c r="B56" s="57">
        <v>1</v>
      </c>
      <c r="C56" s="45" t="s">
        <v>83</v>
      </c>
      <c r="D56" s="42" t="s">
        <v>43</v>
      </c>
      <c r="E56" s="43">
        <v>800000</v>
      </c>
      <c r="F56" s="57">
        <v>1</v>
      </c>
      <c r="G56" s="45" t="s">
        <v>83</v>
      </c>
      <c r="H56" s="41" t="s">
        <v>43</v>
      </c>
      <c r="I56" s="43">
        <v>800000</v>
      </c>
      <c r="J56" s="43">
        <v>800000</v>
      </c>
      <c r="K56" s="44">
        <v>800000</v>
      </c>
      <c r="L56" s="56">
        <f t="shared" si="0"/>
        <v>0</v>
      </c>
    </row>
    <row r="57" spans="1:12" ht="140.25">
      <c r="A57" s="57">
        <v>42</v>
      </c>
      <c r="B57" s="57">
        <v>1</v>
      </c>
      <c r="C57" s="45" t="s">
        <v>150</v>
      </c>
      <c r="D57" s="41" t="s">
        <v>43</v>
      </c>
      <c r="E57" s="43">
        <v>2507600</v>
      </c>
      <c r="F57" s="57">
        <v>1</v>
      </c>
      <c r="G57" s="45" t="s">
        <v>94</v>
      </c>
      <c r="H57" s="42" t="s">
        <v>43</v>
      </c>
      <c r="I57" s="43">
        <v>800300</v>
      </c>
      <c r="J57" s="43">
        <v>800300</v>
      </c>
      <c r="K57" s="44">
        <v>0</v>
      </c>
      <c r="L57" s="56">
        <f t="shared" si="0"/>
        <v>-1707300</v>
      </c>
    </row>
    <row r="58" spans="1:12" ht="114.75">
      <c r="A58" s="57">
        <v>43</v>
      </c>
      <c r="B58" s="57">
        <v>1</v>
      </c>
      <c r="C58" s="45" t="s">
        <v>151</v>
      </c>
      <c r="D58" s="42" t="s">
        <v>43</v>
      </c>
      <c r="E58" s="43">
        <v>10472500</v>
      </c>
      <c r="F58" s="57">
        <v>1</v>
      </c>
      <c r="G58" s="45" t="s">
        <v>122</v>
      </c>
      <c r="H58" s="42" t="s">
        <v>43</v>
      </c>
      <c r="I58" s="43">
        <v>10472500</v>
      </c>
      <c r="J58" s="43">
        <v>10472500</v>
      </c>
      <c r="K58" s="44">
        <v>0</v>
      </c>
      <c r="L58" s="56">
        <f t="shared" si="0"/>
        <v>0</v>
      </c>
    </row>
    <row r="59" spans="1:12" ht="63.75">
      <c r="A59" s="57">
        <v>44</v>
      </c>
      <c r="B59" s="57">
        <v>1</v>
      </c>
      <c r="C59" s="45" t="s">
        <v>53</v>
      </c>
      <c r="D59" s="45" t="s">
        <v>44</v>
      </c>
      <c r="E59" s="43">
        <v>71843200</v>
      </c>
      <c r="F59" s="57">
        <v>1</v>
      </c>
      <c r="G59" s="45" t="s">
        <v>53</v>
      </c>
      <c r="H59" s="45" t="s">
        <v>44</v>
      </c>
      <c r="I59" s="43">
        <v>94915000</v>
      </c>
      <c r="J59" s="43">
        <v>11656200</v>
      </c>
      <c r="K59" s="43">
        <v>11656200</v>
      </c>
      <c r="L59" s="56">
        <f t="shared" si="0"/>
        <v>23071800</v>
      </c>
    </row>
    <row r="60" spans="1:12" s="54" customFormat="1" ht="102">
      <c r="A60" s="58">
        <v>45</v>
      </c>
      <c r="B60" s="58">
        <v>1</v>
      </c>
      <c r="C60" s="59" t="s">
        <v>152</v>
      </c>
      <c r="D60" s="52" t="s">
        <v>43</v>
      </c>
      <c r="E60" s="53">
        <v>2901400</v>
      </c>
      <c r="F60" s="58"/>
      <c r="G60" s="59"/>
      <c r="H60" s="59"/>
      <c r="I60" s="53"/>
      <c r="J60" s="53"/>
      <c r="K60" s="53"/>
      <c r="L60" s="60">
        <f t="shared" si="0"/>
        <v>-2901400</v>
      </c>
    </row>
    <row r="61" spans="1:12" s="54" customFormat="1" ht="102">
      <c r="A61" s="58">
        <v>46</v>
      </c>
      <c r="B61" s="58">
        <v>1</v>
      </c>
      <c r="C61" s="59" t="s">
        <v>153</v>
      </c>
      <c r="D61" s="52" t="s">
        <v>43</v>
      </c>
      <c r="E61" s="53">
        <v>368300</v>
      </c>
      <c r="F61" s="58"/>
      <c r="G61" s="59"/>
      <c r="H61" s="59"/>
      <c r="I61" s="53"/>
      <c r="J61" s="53"/>
      <c r="K61" s="53"/>
      <c r="L61" s="60">
        <f t="shared" si="0"/>
        <v>-368300</v>
      </c>
    </row>
    <row r="62" spans="1:12" s="54" customFormat="1" ht="76.5">
      <c r="A62" s="58">
        <v>47</v>
      </c>
      <c r="B62" s="58">
        <v>1</v>
      </c>
      <c r="C62" s="59" t="s">
        <v>154</v>
      </c>
      <c r="D62" s="59" t="s">
        <v>155</v>
      </c>
      <c r="E62" s="53">
        <v>8445200</v>
      </c>
      <c r="F62" s="58"/>
      <c r="G62" s="59"/>
      <c r="H62" s="59"/>
      <c r="I62" s="53"/>
      <c r="J62" s="53"/>
      <c r="K62" s="53"/>
      <c r="L62" s="60">
        <f t="shared" si="0"/>
        <v>-8445200</v>
      </c>
    </row>
    <row r="63" spans="1:12" s="54" customFormat="1" ht="76.5">
      <c r="A63" s="58">
        <v>48</v>
      </c>
      <c r="B63" s="58">
        <v>1</v>
      </c>
      <c r="C63" s="59" t="s">
        <v>156</v>
      </c>
      <c r="D63" s="59" t="s">
        <v>155</v>
      </c>
      <c r="E63" s="53">
        <v>126450470</v>
      </c>
      <c r="F63" s="58"/>
      <c r="G63" s="59"/>
      <c r="H63" s="59"/>
      <c r="I63" s="53"/>
      <c r="J63" s="53"/>
      <c r="K63" s="53"/>
      <c r="L63" s="60">
        <f t="shared" si="0"/>
        <v>-126450470</v>
      </c>
    </row>
    <row r="64" spans="1:12" ht="63.75">
      <c r="A64" s="57">
        <v>49</v>
      </c>
      <c r="B64" s="57">
        <v>1</v>
      </c>
      <c r="C64" s="45" t="s">
        <v>79</v>
      </c>
      <c r="D64" s="49" t="s">
        <v>80</v>
      </c>
      <c r="E64" s="43">
        <v>6615900</v>
      </c>
      <c r="F64" s="57">
        <v>1</v>
      </c>
      <c r="G64" s="45" t="s">
        <v>79</v>
      </c>
      <c r="H64" s="49" t="s">
        <v>80</v>
      </c>
      <c r="I64" s="43">
        <v>6926800</v>
      </c>
      <c r="J64" s="43">
        <v>6926800</v>
      </c>
      <c r="K64" s="43">
        <v>6926800</v>
      </c>
      <c r="L64" s="56">
        <f t="shared" si="0"/>
        <v>310900</v>
      </c>
    </row>
    <row r="65" spans="1:18" ht="102">
      <c r="A65" s="57">
        <v>50</v>
      </c>
      <c r="B65" s="57">
        <v>1</v>
      </c>
      <c r="C65" s="45" t="s">
        <v>157</v>
      </c>
      <c r="D65" s="49" t="s">
        <v>86</v>
      </c>
      <c r="E65" s="43">
        <v>112600</v>
      </c>
      <c r="F65" s="57">
        <v>1</v>
      </c>
      <c r="G65" s="45" t="s">
        <v>123</v>
      </c>
      <c r="H65" s="49" t="s">
        <v>86</v>
      </c>
      <c r="I65" s="43">
        <v>296500</v>
      </c>
      <c r="J65" s="43">
        <v>296500</v>
      </c>
      <c r="K65" s="43">
        <v>296500</v>
      </c>
      <c r="L65" s="56">
        <f t="shared" si="0"/>
        <v>183900</v>
      </c>
    </row>
    <row r="66" spans="1:18" s="66" customFormat="1" ht="63.75">
      <c r="A66" s="61"/>
      <c r="B66" s="61">
        <f>SUM(B15:B65)</f>
        <v>50</v>
      </c>
      <c r="C66" s="94"/>
      <c r="D66" s="94"/>
      <c r="E66" s="62"/>
      <c r="F66" s="61">
        <v>1</v>
      </c>
      <c r="G66" s="63" t="s">
        <v>90</v>
      </c>
      <c r="H66" s="63" t="s">
        <v>87</v>
      </c>
      <c r="I66" s="64">
        <v>4612500</v>
      </c>
      <c r="J66" s="64">
        <v>4612500</v>
      </c>
      <c r="K66" s="64">
        <v>4612500</v>
      </c>
      <c r="L66" s="65">
        <f>I66-E66</f>
        <v>4612500</v>
      </c>
    </row>
    <row r="67" spans="1:18" s="66" customFormat="1" ht="51">
      <c r="A67" s="61"/>
      <c r="B67" s="61"/>
      <c r="C67" s="94"/>
      <c r="D67" s="94"/>
      <c r="E67" s="62"/>
      <c r="F67" s="61">
        <v>1</v>
      </c>
      <c r="G67" s="63" t="s">
        <v>91</v>
      </c>
      <c r="H67" s="63" t="s">
        <v>88</v>
      </c>
      <c r="I67" s="64">
        <v>1584900</v>
      </c>
      <c r="J67" s="64">
        <v>1584900</v>
      </c>
      <c r="K67" s="64">
        <v>1584900</v>
      </c>
      <c r="L67" s="65">
        <f t="shared" si="0"/>
        <v>1584900</v>
      </c>
    </row>
    <row r="68" spans="1:18" s="66" customFormat="1" ht="36" customHeight="1">
      <c r="A68" s="61"/>
      <c r="B68" s="61"/>
      <c r="C68" s="67"/>
      <c r="D68" s="67"/>
      <c r="E68" s="68"/>
      <c r="F68" s="61">
        <v>1</v>
      </c>
      <c r="G68" s="63" t="s">
        <v>125</v>
      </c>
      <c r="H68" s="63" t="s">
        <v>89</v>
      </c>
      <c r="I68" s="64">
        <v>33100</v>
      </c>
      <c r="J68" s="64">
        <v>33100</v>
      </c>
      <c r="K68" s="64">
        <v>33100</v>
      </c>
      <c r="L68" s="65">
        <f t="shared" si="0"/>
        <v>33100</v>
      </c>
    </row>
    <row r="69" spans="1:18" ht="18" customHeight="1">
      <c r="C69" s="97" t="s">
        <v>2</v>
      </c>
      <c r="D69" s="97"/>
      <c r="E69" s="50">
        <f>SUM(E15:E68)-E41</f>
        <v>3767082970</v>
      </c>
      <c r="F69" s="57">
        <f>SUM(F15:F68)</f>
        <v>48</v>
      </c>
      <c r="G69" s="95" t="s">
        <v>2</v>
      </c>
      <c r="H69" s="96"/>
      <c r="I69" s="50">
        <f>SUM(I15:I68)-I41</f>
        <v>3816842600</v>
      </c>
      <c r="J69" s="50">
        <f t="shared" ref="J69:K69" si="5">SUM(J15:J68)-J41</f>
        <v>3733576400</v>
      </c>
      <c r="K69" s="50">
        <f t="shared" si="5"/>
        <v>3702631600</v>
      </c>
      <c r="L69" s="56">
        <f>I69-E69</f>
        <v>49759630</v>
      </c>
    </row>
    <row r="70" spans="1:18">
      <c r="E70" s="51"/>
    </row>
    <row r="71" spans="1:18">
      <c r="E71" s="51"/>
      <c r="N71" s="37"/>
      <c r="O71" s="37"/>
      <c r="P71" s="2"/>
      <c r="Q71" s="2"/>
      <c r="R71" s="2"/>
    </row>
    <row r="72" spans="1:18" ht="25.5" customHeight="1">
      <c r="G72" s="69" t="s">
        <v>159</v>
      </c>
      <c r="I72" s="51">
        <v>3816842600</v>
      </c>
      <c r="J72" s="51">
        <v>3733576400</v>
      </c>
      <c r="K72" s="51">
        <v>3702631600</v>
      </c>
    </row>
    <row r="73" spans="1:18">
      <c r="I73" s="51">
        <f>I69-I72</f>
        <v>0</v>
      </c>
      <c r="J73" s="51">
        <f>J69-J72</f>
        <v>0</v>
      </c>
      <c r="K73" s="51">
        <f>K69-K72</f>
        <v>0</v>
      </c>
    </row>
  </sheetData>
  <mergeCells count="9">
    <mergeCell ref="I13:K13"/>
    <mergeCell ref="C66:D66"/>
    <mergeCell ref="G69:H69"/>
    <mergeCell ref="C69:D69"/>
    <mergeCell ref="C13:C14"/>
    <mergeCell ref="D13:D14"/>
    <mergeCell ref="C67:D67"/>
    <mergeCell ref="G13:G14"/>
    <mergeCell ref="H13:H14"/>
  </mergeCells>
  <pageMargins left="0.7" right="0.7" top="0.75" bottom="0.75" header="0.3" footer="0.3"/>
  <pageSetup paperSize="9" orientation="portrait" r:id="rId1"/>
  <legacyDrawing r:id="rId2"/>
  <oleObjects>
    <oleObject progId="Word.Document.8" shapeId="5122" r:id="rId3"/>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2</vt:i4>
      </vt:variant>
    </vt:vector>
  </HeadingPairs>
  <TitlesOfParts>
    <vt:vector size="4" baseType="lpstr">
      <vt:lpstr>Прил 7</vt:lpstr>
      <vt:lpstr>Лист1</vt:lpstr>
      <vt:lpstr>'Прил 7'!Заголовки_для_печати</vt:lpstr>
      <vt:lpstr>'Прил 7'!Область_печати</vt:lpstr>
    </vt:vector>
  </TitlesOfParts>
  <Company>FINU</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SERG</dc:creator>
  <cp:lastModifiedBy>demyanenko</cp:lastModifiedBy>
  <cp:lastPrinted>2020-11-06T08:06:25Z</cp:lastPrinted>
  <dcterms:created xsi:type="dcterms:W3CDTF">2011-11-10T11:16:14Z</dcterms:created>
  <dcterms:modified xsi:type="dcterms:W3CDTF">2020-11-06T08:06:27Z</dcterms:modified>
</cp:coreProperties>
</file>