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УСЗН 2013 год" sheetId="1" r:id="rId1"/>
  </sheets>
  <calcPr calcId="125725"/>
</workbook>
</file>

<file path=xl/calcChain.xml><?xml version="1.0" encoding="utf-8"?>
<calcChain xmlns="http://schemas.openxmlformats.org/spreadsheetml/2006/main">
  <c r="C5" i="1"/>
  <c r="C42"/>
  <c r="C8"/>
  <c r="C40"/>
  <c r="C52"/>
  <c r="C46"/>
  <c r="C44"/>
  <c r="C17"/>
  <c r="C29"/>
  <c r="C49"/>
  <c r="C48"/>
  <c r="C47"/>
  <c r="C63"/>
  <c r="C6"/>
  <c r="C61"/>
  <c r="C31"/>
  <c r="C54"/>
  <c r="C53"/>
  <c r="C24"/>
  <c r="C23"/>
  <c r="C33" l="1"/>
  <c r="C68"/>
  <c r="C67"/>
  <c r="C38"/>
  <c r="C37"/>
  <c r="C25"/>
  <c r="C9"/>
  <c r="C59"/>
  <c r="C58"/>
  <c r="C14"/>
  <c r="C50"/>
  <c r="C62"/>
  <c r="C21"/>
  <c r="C20"/>
  <c r="C13"/>
</calcChain>
</file>

<file path=xl/sharedStrings.xml><?xml version="1.0" encoding="utf-8"?>
<sst xmlns="http://schemas.openxmlformats.org/spreadsheetml/2006/main" count="380" uniqueCount="68">
  <si>
    <t>Фамилия, имя, отчество муниципального служащего</t>
  </si>
  <si>
    <t>Должность, место работы</t>
  </si>
  <si>
    <t>Перечень объектов недвижимого имущества, принадлежащих на праве собственности</t>
  </si>
  <si>
    <t>Вид собственности</t>
  </si>
  <si>
    <t>Площадь (кв.м)</t>
  </si>
  <si>
    <t>Страна расположения</t>
  </si>
  <si>
    <t>Перечень объектов недвижимого имущества, находящихся в пользовании</t>
  </si>
  <si>
    <t>Вид, марка транспорта средства, принадлежащего на праве собственности</t>
  </si>
  <si>
    <t>Абрамова 
Антонина Владимировна</t>
  </si>
  <si>
    <t>ведущий специалист отдела социальной поддержки и жилищных субсидий в поселении Хатанга</t>
  </si>
  <si>
    <t>супруг</t>
  </si>
  <si>
    <t>сын</t>
  </si>
  <si>
    <t>дочь</t>
  </si>
  <si>
    <t>Будная
Ольга
Васильевна</t>
  </si>
  <si>
    <t>заместитель главного бухгалтера отдела финансового обеспечения, бюджетного учета и отчетности</t>
  </si>
  <si>
    <t>Бурова
Светлана
Павловна</t>
  </si>
  <si>
    <t>главный специалист отдела нормативно-методической работы, экономического анализа, прогноза и статистики</t>
  </si>
  <si>
    <t>главный специалист отдела социальной поддержки населения</t>
  </si>
  <si>
    <t>Велигурова
Светлана
Федоровна</t>
  </si>
  <si>
    <t>заместитель начальника управления</t>
  </si>
  <si>
    <t>Глущенко
Наталья
Николаевна</t>
  </si>
  <si>
    <t>Гроо
Елена
Савельевна</t>
  </si>
  <si>
    <t>ведущий специалист отдела социальной поддержки населения</t>
  </si>
  <si>
    <t>Гроо
Татьяна
Спиридоновна</t>
  </si>
  <si>
    <t>главный бухгалтер отдела финансового обеспечения, бюджетного учета и отчетности</t>
  </si>
  <si>
    <t>Долотовская
Наталья
Александровна</t>
  </si>
  <si>
    <t>начальник отдела социальной поддержки и жилищных субсидий в поселении Караул</t>
  </si>
  <si>
    <t>Козак
Людмила
Викторовна</t>
  </si>
  <si>
    <t>начальник отдела социальной поддержки и жилищных субсидий в поселении Хатанга</t>
  </si>
  <si>
    <t>Кудряшова
Лилия
Александровна</t>
  </si>
  <si>
    <t>Кузина
Дарья
Петровна</t>
  </si>
  <si>
    <t>бухгалтер отдела финансового обеспечения, бюджетного учета и отчетности</t>
  </si>
  <si>
    <t>Мальцева
Надежда
Витальевна</t>
  </si>
  <si>
    <t>заместитель начальника управления - начальник отдела нормативно-методической работы, экономического анализа, прогноза и статистики</t>
  </si>
  <si>
    <t>Медуница
Татьяна
Александровна</t>
  </si>
  <si>
    <t>Подлатова
Марина
Владимировна</t>
  </si>
  <si>
    <t>Полякова
Елена
Анатольевна</t>
  </si>
  <si>
    <t>начальник отдела социальной поддержки населения</t>
  </si>
  <si>
    <t>Попова
Людмила
Алексеевна</t>
  </si>
  <si>
    <t>Попова
Людмила
Юрьевна</t>
  </si>
  <si>
    <t>Семенова
Татьяна
Михайловна</t>
  </si>
  <si>
    <t>Халява
Ксения
Анатольевна</t>
  </si>
  <si>
    <t>Холивенкова
Ольга
Борисовна</t>
  </si>
  <si>
    <t>ведущий специалист отдела нормативно-методической работы, экономического анализа, прогноза и статистики</t>
  </si>
  <si>
    <t>Начальник Управления социальной защиты населения Администрации Таймырского Долгано-Ненецкого муниципального района</t>
  </si>
  <si>
    <t>Е.А. Ковалева</t>
  </si>
  <si>
    <t>квартира</t>
  </si>
  <si>
    <t>Россия</t>
  </si>
  <si>
    <t>нет</t>
  </si>
  <si>
    <t>снегоход «Yamaha VK540Е»</t>
  </si>
  <si>
    <t>капитальный гараж</t>
  </si>
  <si>
    <t>общая долевая собственность 1/3 доли квартиры</t>
  </si>
  <si>
    <t>2/3 доли квартиры в пользовании</t>
  </si>
  <si>
    <t>земельный участок</t>
  </si>
  <si>
    <t>жилой дом</t>
  </si>
  <si>
    <t>общая долевая собственность 1/2 доли квартиры</t>
  </si>
  <si>
    <t>снегоход "Skandic WT-550"</t>
  </si>
  <si>
    <t>дача</t>
  </si>
  <si>
    <t>1/2 доли квартиры в пользовании</t>
  </si>
  <si>
    <t>Яркова Снежана Владимировна</t>
  </si>
  <si>
    <t>гараж</t>
  </si>
  <si>
    <t>общая долевая собственность 1/4 доли квартиры</t>
  </si>
  <si>
    <t>Автомобиль "Toyoto Carina"</t>
  </si>
  <si>
    <t>Автомобиль:
 cirtoen Xsara Picasso,
toyota Auris</t>
  </si>
  <si>
    <t>автомобиль: Hundai;
снегоход "Polaris wide trak"</t>
  </si>
  <si>
    <t>Балахчин Тарас Владимирович</t>
  </si>
  <si>
    <t>Сведения о доходах за 2013 год, об имуществе и обязательствах имущественного характера по состоянию на 31 декабря 2013 года муниципальных служащих Управления социальной защиты населения Администрации Таймырского Долгано-Ненецкого муниципального района</t>
  </si>
  <si>
    <t>Общая сумма дохода за 2013 год (тыс. руб.)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</si>
</sst>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Fill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/>
    <xf numFmtId="0" fontId="3" fillId="0" borderId="3" xfId="0" applyFont="1" applyFill="1" applyBorder="1" applyAlignment="1">
      <alignment horizontal="center"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18" xfId="0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abSelected="1" zoomScale="80" zoomScaleNormal="80" workbookViewId="0">
      <selection activeCell="C8" sqref="C8"/>
    </sheetView>
  </sheetViews>
  <sheetFormatPr defaultRowHeight="15"/>
  <cols>
    <col min="1" max="1" width="24.140625" customWidth="1"/>
    <col min="2" max="2" width="40.28515625" customWidth="1"/>
    <col min="3" max="3" width="16.5703125" customWidth="1"/>
    <col min="4" max="4" width="19.42578125" customWidth="1"/>
    <col min="5" max="5" width="13.85546875" customWidth="1"/>
    <col min="6" max="6" width="17.140625" customWidth="1"/>
    <col min="7" max="7" width="21.42578125" customWidth="1"/>
    <col min="8" max="8" width="13.85546875" customWidth="1"/>
    <col min="9" max="9" width="18.140625" customWidth="1"/>
    <col min="10" max="10" width="26" customWidth="1"/>
  </cols>
  <sheetData>
    <row r="1" spans="1:10" ht="51.75" customHeight="1">
      <c r="A1" s="46" t="s">
        <v>66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75" thickBot="1"/>
    <row r="3" spans="1:10" ht="51.75" customHeight="1" thickBot="1">
      <c r="A3" s="53" t="s">
        <v>0</v>
      </c>
      <c r="B3" s="50" t="s">
        <v>1</v>
      </c>
      <c r="C3" s="50" t="s">
        <v>67</v>
      </c>
      <c r="D3" s="47" t="s">
        <v>2</v>
      </c>
      <c r="E3" s="48"/>
      <c r="F3" s="49"/>
      <c r="G3" s="49" t="s">
        <v>6</v>
      </c>
      <c r="H3" s="49"/>
      <c r="I3" s="55"/>
      <c r="J3" s="50" t="s">
        <v>7</v>
      </c>
    </row>
    <row r="4" spans="1:10" ht="48" thickBot="1">
      <c r="A4" s="54"/>
      <c r="B4" s="52"/>
      <c r="C4" s="51"/>
      <c r="D4" s="26" t="s">
        <v>3</v>
      </c>
      <c r="E4" s="25" t="s">
        <v>4</v>
      </c>
      <c r="F4" s="24" t="s">
        <v>5</v>
      </c>
      <c r="G4" s="24" t="s">
        <v>3</v>
      </c>
      <c r="H4" s="24" t="s">
        <v>4</v>
      </c>
      <c r="I4" s="24" t="s">
        <v>5</v>
      </c>
      <c r="J4" s="51"/>
    </row>
    <row r="5" spans="1:10" ht="64.5" customHeight="1" thickBot="1">
      <c r="A5" s="27" t="s">
        <v>8</v>
      </c>
      <c r="B5" s="61" t="s">
        <v>9</v>
      </c>
      <c r="C5" s="7">
        <f>673857.76/1000</f>
        <v>673.85775999999998</v>
      </c>
      <c r="D5" s="6" t="s">
        <v>46</v>
      </c>
      <c r="E5" s="15">
        <v>35.299999999999997</v>
      </c>
      <c r="F5" s="6" t="s">
        <v>47</v>
      </c>
      <c r="G5" s="6" t="s">
        <v>48</v>
      </c>
      <c r="H5" s="6" t="s">
        <v>48</v>
      </c>
      <c r="I5" s="6" t="s">
        <v>48</v>
      </c>
      <c r="J5" s="22" t="s">
        <v>48</v>
      </c>
    </row>
    <row r="6" spans="1:10" ht="23.25" customHeight="1" thickBot="1">
      <c r="A6" s="28" t="s">
        <v>10</v>
      </c>
      <c r="B6" s="61"/>
      <c r="C6" s="7">
        <f>528298.5/1000</f>
        <v>528.29849999999999</v>
      </c>
      <c r="D6" s="6" t="s">
        <v>48</v>
      </c>
      <c r="E6" s="15" t="s">
        <v>48</v>
      </c>
      <c r="F6" s="6" t="s">
        <v>48</v>
      </c>
      <c r="G6" s="6" t="s">
        <v>46</v>
      </c>
      <c r="H6" s="6">
        <v>18</v>
      </c>
      <c r="I6" s="6" t="s">
        <v>47</v>
      </c>
      <c r="J6" s="22" t="s">
        <v>48</v>
      </c>
    </row>
    <row r="7" spans="1:10" ht="25.5" customHeight="1" thickBot="1">
      <c r="A7" s="28" t="s">
        <v>11</v>
      </c>
      <c r="B7" s="61"/>
      <c r="C7" s="7" t="s">
        <v>48</v>
      </c>
      <c r="D7" s="6" t="s">
        <v>48</v>
      </c>
      <c r="E7" s="15" t="s">
        <v>48</v>
      </c>
      <c r="F7" s="6" t="s">
        <v>48</v>
      </c>
      <c r="G7" s="6" t="s">
        <v>46</v>
      </c>
      <c r="H7" s="6">
        <v>35.299999999999997</v>
      </c>
      <c r="I7" s="6" t="s">
        <v>47</v>
      </c>
      <c r="J7" s="22" t="s">
        <v>48</v>
      </c>
    </row>
    <row r="8" spans="1:10" ht="71.25" customHeight="1" thickBot="1">
      <c r="A8" s="27" t="s">
        <v>65</v>
      </c>
      <c r="B8" s="61" t="s">
        <v>22</v>
      </c>
      <c r="C8" s="7">
        <f>730755.64/1000</f>
        <v>730.75563999999997</v>
      </c>
      <c r="D8" s="6" t="s">
        <v>46</v>
      </c>
      <c r="E8" s="15">
        <v>30.4</v>
      </c>
      <c r="F8" s="6" t="s">
        <v>47</v>
      </c>
      <c r="G8" s="6" t="s">
        <v>48</v>
      </c>
      <c r="H8" s="6" t="s">
        <v>48</v>
      </c>
      <c r="I8" s="6" t="s">
        <v>48</v>
      </c>
      <c r="J8" s="22" t="s">
        <v>48</v>
      </c>
    </row>
    <row r="9" spans="1:10" ht="17.45" customHeight="1">
      <c r="A9" s="31" t="s">
        <v>13</v>
      </c>
      <c r="B9" s="62" t="s">
        <v>14</v>
      </c>
      <c r="C9" s="37">
        <f>917104.42/1000</f>
        <v>917.10442</v>
      </c>
      <c r="D9" s="9" t="s">
        <v>46</v>
      </c>
      <c r="E9" s="16">
        <v>31.2</v>
      </c>
      <c r="F9" s="9" t="s">
        <v>47</v>
      </c>
      <c r="G9" s="29" t="s">
        <v>48</v>
      </c>
      <c r="H9" s="29" t="s">
        <v>48</v>
      </c>
      <c r="I9" s="29" t="s">
        <v>48</v>
      </c>
      <c r="J9" s="33" t="s">
        <v>48</v>
      </c>
    </row>
    <row r="10" spans="1:10">
      <c r="A10" s="58"/>
      <c r="B10" s="63"/>
      <c r="C10" s="38"/>
      <c r="D10" s="10" t="s">
        <v>46</v>
      </c>
      <c r="E10" s="17">
        <v>46.6</v>
      </c>
      <c r="F10" s="10" t="s">
        <v>47</v>
      </c>
      <c r="G10" s="36"/>
      <c r="H10" s="36"/>
      <c r="I10" s="36"/>
      <c r="J10" s="34"/>
    </row>
    <row r="11" spans="1:10">
      <c r="A11" s="58"/>
      <c r="B11" s="63"/>
      <c r="C11" s="38"/>
      <c r="D11" s="10" t="s">
        <v>46</v>
      </c>
      <c r="E11" s="17">
        <v>50.4</v>
      </c>
      <c r="F11" s="10" t="s">
        <v>47</v>
      </c>
      <c r="G11" s="36"/>
      <c r="H11" s="36"/>
      <c r="I11" s="36"/>
      <c r="J11" s="34"/>
    </row>
    <row r="12" spans="1:10" ht="45" customHeight="1" thickBot="1">
      <c r="A12" s="32"/>
      <c r="B12" s="64"/>
      <c r="C12" s="39"/>
      <c r="D12" s="11" t="s">
        <v>60</v>
      </c>
      <c r="E12" s="18">
        <v>32</v>
      </c>
      <c r="F12" s="11" t="s">
        <v>47</v>
      </c>
      <c r="G12" s="30"/>
      <c r="H12" s="30"/>
      <c r="I12" s="30"/>
      <c r="J12" s="35"/>
    </row>
    <row r="13" spans="1:10" ht="81" customHeight="1" thickBot="1">
      <c r="A13" s="27" t="s">
        <v>15</v>
      </c>
      <c r="B13" s="61" t="s">
        <v>16</v>
      </c>
      <c r="C13" s="7">
        <f>972301.37/1000</f>
        <v>972.30137000000002</v>
      </c>
      <c r="D13" s="6" t="s">
        <v>46</v>
      </c>
      <c r="E13" s="15">
        <v>54.4</v>
      </c>
      <c r="F13" s="6" t="s">
        <v>47</v>
      </c>
      <c r="G13" s="6" t="s">
        <v>48</v>
      </c>
      <c r="H13" s="6" t="s">
        <v>48</v>
      </c>
      <c r="I13" s="6" t="s">
        <v>48</v>
      </c>
      <c r="J13" s="22" t="s">
        <v>48</v>
      </c>
    </row>
    <row r="14" spans="1:10" ht="18.75" customHeight="1">
      <c r="A14" s="56" t="s">
        <v>10</v>
      </c>
      <c r="B14" s="62"/>
      <c r="C14" s="37">
        <f>619012.29/1000</f>
        <v>619.01229000000001</v>
      </c>
      <c r="D14" s="9" t="s">
        <v>46</v>
      </c>
      <c r="E14" s="16">
        <v>51.8</v>
      </c>
      <c r="F14" s="9" t="s">
        <v>47</v>
      </c>
      <c r="G14" s="29" t="s">
        <v>46</v>
      </c>
      <c r="H14" s="29">
        <v>54.4</v>
      </c>
      <c r="I14" s="29" t="s">
        <v>47</v>
      </c>
      <c r="J14" s="33" t="s">
        <v>49</v>
      </c>
    </row>
    <row r="15" spans="1:10" ht="30.75" thickBot="1">
      <c r="A15" s="57"/>
      <c r="B15" s="64"/>
      <c r="C15" s="39"/>
      <c r="D15" s="11" t="s">
        <v>50</v>
      </c>
      <c r="E15" s="18">
        <v>32.799999999999997</v>
      </c>
      <c r="F15" s="11" t="s">
        <v>47</v>
      </c>
      <c r="G15" s="30"/>
      <c r="H15" s="30"/>
      <c r="I15" s="30"/>
      <c r="J15" s="35"/>
    </row>
    <row r="16" spans="1:10" ht="23.25" customHeight="1" thickBot="1">
      <c r="A16" s="28" t="s">
        <v>11</v>
      </c>
      <c r="B16" s="61"/>
      <c r="C16" s="7" t="s">
        <v>48</v>
      </c>
      <c r="D16" s="6" t="s">
        <v>48</v>
      </c>
      <c r="E16" s="15" t="s">
        <v>48</v>
      </c>
      <c r="F16" s="6" t="s">
        <v>48</v>
      </c>
      <c r="G16" s="6" t="s">
        <v>46</v>
      </c>
      <c r="H16" s="6">
        <v>54.4</v>
      </c>
      <c r="I16" s="6" t="s">
        <v>47</v>
      </c>
      <c r="J16" s="22" t="s">
        <v>48</v>
      </c>
    </row>
    <row r="17" spans="1:10" ht="19.5" customHeight="1">
      <c r="A17" s="31" t="s">
        <v>18</v>
      </c>
      <c r="B17" s="62" t="s">
        <v>19</v>
      </c>
      <c r="C17" s="37">
        <f>(1331576.06+124610.6+282221.51+25380.66)/1000</f>
        <v>1763.78883</v>
      </c>
      <c r="D17" s="9" t="s">
        <v>46</v>
      </c>
      <c r="E17" s="16">
        <v>67.3</v>
      </c>
      <c r="F17" s="9" t="s">
        <v>47</v>
      </c>
      <c r="G17" s="29" t="s">
        <v>48</v>
      </c>
      <c r="H17" s="29" t="s">
        <v>48</v>
      </c>
      <c r="I17" s="29" t="s">
        <v>48</v>
      </c>
      <c r="J17" s="33" t="s">
        <v>48</v>
      </c>
    </row>
    <row r="18" spans="1:10">
      <c r="A18" s="58"/>
      <c r="B18" s="63"/>
      <c r="C18" s="38"/>
      <c r="D18" s="10" t="s">
        <v>46</v>
      </c>
      <c r="E18" s="17">
        <v>31.5</v>
      </c>
      <c r="F18" s="10" t="s">
        <v>47</v>
      </c>
      <c r="G18" s="36"/>
      <c r="H18" s="36"/>
      <c r="I18" s="36"/>
      <c r="J18" s="34"/>
    </row>
    <row r="19" spans="1:10" ht="34.5" customHeight="1" thickBot="1">
      <c r="A19" s="32"/>
      <c r="B19" s="64"/>
      <c r="C19" s="39"/>
      <c r="D19" s="11" t="s">
        <v>46</v>
      </c>
      <c r="E19" s="18">
        <v>48</v>
      </c>
      <c r="F19" s="11" t="s">
        <v>47</v>
      </c>
      <c r="G19" s="30"/>
      <c r="H19" s="30"/>
      <c r="I19" s="30"/>
      <c r="J19" s="35"/>
    </row>
    <row r="20" spans="1:10" ht="64.5" customHeight="1" thickBot="1">
      <c r="A20" s="27" t="s">
        <v>20</v>
      </c>
      <c r="B20" s="61" t="s">
        <v>17</v>
      </c>
      <c r="C20" s="7">
        <f>2200051.25/1000</f>
        <v>2200.05125</v>
      </c>
      <c r="D20" s="6" t="s">
        <v>46</v>
      </c>
      <c r="E20" s="15">
        <v>33.700000000000003</v>
      </c>
      <c r="F20" s="6" t="s">
        <v>47</v>
      </c>
      <c r="G20" s="6" t="s">
        <v>48</v>
      </c>
      <c r="H20" s="6" t="s">
        <v>48</v>
      </c>
      <c r="I20" s="6" t="s">
        <v>48</v>
      </c>
      <c r="J20" s="22" t="s">
        <v>48</v>
      </c>
    </row>
    <row r="21" spans="1:10" ht="30" customHeight="1">
      <c r="A21" s="56" t="s">
        <v>10</v>
      </c>
      <c r="B21" s="62"/>
      <c r="C21" s="37">
        <f>624674.51/1000</f>
        <v>624.67451000000005</v>
      </c>
      <c r="D21" s="9" t="s">
        <v>53</v>
      </c>
      <c r="E21" s="16">
        <v>400</v>
      </c>
      <c r="F21" s="9" t="s">
        <v>47</v>
      </c>
      <c r="G21" s="29" t="s">
        <v>48</v>
      </c>
      <c r="H21" s="29" t="s">
        <v>48</v>
      </c>
      <c r="I21" s="29" t="s">
        <v>48</v>
      </c>
      <c r="J21" s="33" t="s">
        <v>63</v>
      </c>
    </row>
    <row r="22" spans="1:10" ht="23.25" customHeight="1" thickBot="1">
      <c r="A22" s="57"/>
      <c r="B22" s="64"/>
      <c r="C22" s="39"/>
      <c r="D22" s="11" t="s">
        <v>54</v>
      </c>
      <c r="E22" s="18">
        <v>69.8</v>
      </c>
      <c r="F22" s="11" t="s">
        <v>47</v>
      </c>
      <c r="G22" s="30"/>
      <c r="H22" s="30"/>
      <c r="I22" s="30"/>
      <c r="J22" s="35"/>
    </row>
    <row r="23" spans="1:10" ht="59.25" customHeight="1" thickBot="1">
      <c r="A23" s="27" t="s">
        <v>21</v>
      </c>
      <c r="B23" s="61" t="s">
        <v>22</v>
      </c>
      <c r="C23" s="7">
        <f>887734.62/1000</f>
        <v>887.73461999999995</v>
      </c>
      <c r="D23" s="6" t="s">
        <v>48</v>
      </c>
      <c r="E23" s="15" t="s">
        <v>48</v>
      </c>
      <c r="F23" s="6" t="s">
        <v>48</v>
      </c>
      <c r="G23" s="6" t="s">
        <v>46</v>
      </c>
      <c r="H23" s="6">
        <v>64.7</v>
      </c>
      <c r="I23" s="6" t="s">
        <v>47</v>
      </c>
      <c r="J23" s="22" t="s">
        <v>48</v>
      </c>
    </row>
    <row r="24" spans="1:10" ht="32.25" customHeight="1" thickBot="1">
      <c r="A24" s="28" t="s">
        <v>10</v>
      </c>
      <c r="B24" s="61"/>
      <c r="C24" s="7">
        <f>165247.42/1000</f>
        <v>165.24742000000001</v>
      </c>
      <c r="D24" s="6" t="s">
        <v>48</v>
      </c>
      <c r="E24" s="15" t="s">
        <v>48</v>
      </c>
      <c r="F24" s="6" t="s">
        <v>48</v>
      </c>
      <c r="G24" s="6" t="s">
        <v>46</v>
      </c>
      <c r="H24" s="6">
        <v>65.459999999999994</v>
      </c>
      <c r="I24" s="6" t="s">
        <v>47</v>
      </c>
      <c r="J24" s="22" t="s">
        <v>48</v>
      </c>
    </row>
    <row r="25" spans="1:10" ht="31.5" customHeight="1">
      <c r="A25" s="31" t="s">
        <v>23</v>
      </c>
      <c r="B25" s="62" t="s">
        <v>24</v>
      </c>
      <c r="C25" s="37">
        <f>1255036.67/1000</f>
        <v>1255.03667</v>
      </c>
      <c r="D25" s="9" t="s">
        <v>46</v>
      </c>
      <c r="E25" s="16">
        <v>40.299999999999997</v>
      </c>
      <c r="F25" s="9" t="s">
        <v>47</v>
      </c>
      <c r="G25" s="29" t="s">
        <v>48</v>
      </c>
      <c r="H25" s="29" t="s">
        <v>48</v>
      </c>
      <c r="I25" s="29" t="s">
        <v>48</v>
      </c>
      <c r="J25" s="33" t="s">
        <v>56</v>
      </c>
    </row>
    <row r="26" spans="1:10" ht="24" customHeight="1">
      <c r="A26" s="58"/>
      <c r="B26" s="63"/>
      <c r="C26" s="38"/>
      <c r="D26" s="10" t="s">
        <v>46</v>
      </c>
      <c r="E26" s="17">
        <v>64.7</v>
      </c>
      <c r="F26" s="10" t="s">
        <v>47</v>
      </c>
      <c r="G26" s="36"/>
      <c r="H26" s="36"/>
      <c r="I26" s="36"/>
      <c r="J26" s="34"/>
    </row>
    <row r="27" spans="1:10" ht="24" customHeight="1">
      <c r="A27" s="58"/>
      <c r="B27" s="63"/>
      <c r="C27" s="38"/>
      <c r="D27" s="10" t="s">
        <v>46</v>
      </c>
      <c r="E27" s="17">
        <v>65.099999999999994</v>
      </c>
      <c r="F27" s="10" t="s">
        <v>47</v>
      </c>
      <c r="G27" s="36"/>
      <c r="H27" s="36"/>
      <c r="I27" s="36"/>
      <c r="J27" s="34"/>
    </row>
    <row r="28" spans="1:10" ht="36" customHeight="1" thickBot="1">
      <c r="A28" s="32"/>
      <c r="B28" s="64"/>
      <c r="C28" s="39"/>
      <c r="D28" s="11" t="s">
        <v>53</v>
      </c>
      <c r="E28" s="18">
        <v>27</v>
      </c>
      <c r="F28" s="11" t="s">
        <v>47</v>
      </c>
      <c r="G28" s="30"/>
      <c r="H28" s="30"/>
      <c r="I28" s="30"/>
      <c r="J28" s="35"/>
    </row>
    <row r="29" spans="1:10" ht="33" customHeight="1">
      <c r="A29" s="31" t="s">
        <v>25</v>
      </c>
      <c r="B29" s="62" t="s">
        <v>26</v>
      </c>
      <c r="C29" s="37">
        <f>1322778.19/1000</f>
        <v>1322.77819</v>
      </c>
      <c r="D29" s="9" t="s">
        <v>46</v>
      </c>
      <c r="E29" s="16">
        <v>52.8</v>
      </c>
      <c r="F29" s="9" t="s">
        <v>47</v>
      </c>
      <c r="G29" s="29" t="s">
        <v>46</v>
      </c>
      <c r="H29" s="29">
        <v>38.5</v>
      </c>
      <c r="I29" s="29" t="s">
        <v>47</v>
      </c>
      <c r="J29" s="33" t="s">
        <v>48</v>
      </c>
    </row>
    <row r="30" spans="1:10" ht="31.5" customHeight="1" thickBot="1">
      <c r="A30" s="32"/>
      <c r="B30" s="64"/>
      <c r="C30" s="39"/>
      <c r="D30" s="11" t="s">
        <v>46</v>
      </c>
      <c r="E30" s="18">
        <v>41</v>
      </c>
      <c r="F30" s="11" t="s">
        <v>47</v>
      </c>
      <c r="G30" s="30"/>
      <c r="H30" s="30"/>
      <c r="I30" s="30"/>
      <c r="J30" s="35"/>
    </row>
    <row r="31" spans="1:10" ht="33.6" customHeight="1">
      <c r="A31" s="31" t="s">
        <v>27</v>
      </c>
      <c r="B31" s="62" t="s">
        <v>28</v>
      </c>
      <c r="C31" s="37">
        <f>948532.66/1000</f>
        <v>948.53266000000008</v>
      </c>
      <c r="D31" s="9" t="s">
        <v>46</v>
      </c>
      <c r="E31" s="16">
        <v>53.3</v>
      </c>
      <c r="F31" s="9" t="s">
        <v>47</v>
      </c>
      <c r="G31" s="9" t="s">
        <v>48</v>
      </c>
      <c r="H31" s="9" t="s">
        <v>48</v>
      </c>
      <c r="I31" s="9" t="s">
        <v>48</v>
      </c>
      <c r="J31" s="33" t="s">
        <v>48</v>
      </c>
    </row>
    <row r="32" spans="1:10" ht="75.75" customHeight="1" thickBot="1">
      <c r="A32" s="32"/>
      <c r="B32" s="64"/>
      <c r="C32" s="39"/>
      <c r="D32" s="11" t="s">
        <v>51</v>
      </c>
      <c r="E32" s="18">
        <v>73</v>
      </c>
      <c r="F32" s="11" t="s">
        <v>47</v>
      </c>
      <c r="G32" s="11" t="s">
        <v>52</v>
      </c>
      <c r="H32" s="11">
        <v>73</v>
      </c>
      <c r="I32" s="11" t="s">
        <v>47</v>
      </c>
      <c r="J32" s="35"/>
    </row>
    <row r="33" spans="1:10" ht="60">
      <c r="A33" s="31" t="s">
        <v>29</v>
      </c>
      <c r="B33" s="62" t="s">
        <v>22</v>
      </c>
      <c r="C33" s="37">
        <f>1108397.24/1000</f>
        <v>1108.39724</v>
      </c>
      <c r="D33" s="9" t="s">
        <v>55</v>
      </c>
      <c r="E33" s="16">
        <v>51.93</v>
      </c>
      <c r="F33" s="9" t="s">
        <v>47</v>
      </c>
      <c r="G33" s="29" t="s">
        <v>58</v>
      </c>
      <c r="H33" s="29">
        <v>51.93</v>
      </c>
      <c r="I33" s="29" t="s">
        <v>47</v>
      </c>
      <c r="J33" s="33" t="s">
        <v>48</v>
      </c>
    </row>
    <row r="34" spans="1:10" ht="23.25" customHeight="1">
      <c r="A34" s="58"/>
      <c r="B34" s="63"/>
      <c r="C34" s="38"/>
      <c r="D34" s="10" t="s">
        <v>46</v>
      </c>
      <c r="E34" s="17">
        <v>41.8</v>
      </c>
      <c r="F34" s="10" t="s">
        <v>47</v>
      </c>
      <c r="G34" s="36"/>
      <c r="H34" s="36"/>
      <c r="I34" s="36"/>
      <c r="J34" s="34"/>
    </row>
    <row r="35" spans="1:10" ht="38.25" customHeight="1">
      <c r="A35" s="58"/>
      <c r="B35" s="63"/>
      <c r="C35" s="38"/>
      <c r="D35" s="10" t="s">
        <v>53</v>
      </c>
      <c r="E35" s="17">
        <v>500</v>
      </c>
      <c r="F35" s="10" t="s">
        <v>47</v>
      </c>
      <c r="G35" s="36"/>
      <c r="H35" s="36"/>
      <c r="I35" s="36"/>
      <c r="J35" s="34"/>
    </row>
    <row r="36" spans="1:10" ht="22.5" customHeight="1" thickBot="1">
      <c r="A36" s="32"/>
      <c r="B36" s="64"/>
      <c r="C36" s="39"/>
      <c r="D36" s="11" t="s">
        <v>57</v>
      </c>
      <c r="E36" s="18">
        <v>17</v>
      </c>
      <c r="F36" s="11" t="s">
        <v>47</v>
      </c>
      <c r="G36" s="30"/>
      <c r="H36" s="30"/>
      <c r="I36" s="30"/>
      <c r="J36" s="35"/>
    </row>
    <row r="37" spans="1:10" ht="59.25" customHeight="1" thickBot="1">
      <c r="A37" s="27" t="s">
        <v>30</v>
      </c>
      <c r="B37" s="61" t="s">
        <v>31</v>
      </c>
      <c r="C37" s="7">
        <f>128317.01/1000</f>
        <v>128.31700999999998</v>
      </c>
      <c r="D37" s="6" t="s">
        <v>48</v>
      </c>
      <c r="E37" s="15" t="s">
        <v>48</v>
      </c>
      <c r="F37" s="6" t="s">
        <v>48</v>
      </c>
      <c r="G37" s="6" t="s">
        <v>46</v>
      </c>
      <c r="H37" s="6">
        <v>42.1</v>
      </c>
      <c r="I37" s="6" t="s">
        <v>47</v>
      </c>
      <c r="J37" s="22" t="s">
        <v>48</v>
      </c>
    </row>
    <row r="38" spans="1:10" ht="26.25" customHeight="1" thickBot="1">
      <c r="A38" s="28" t="s">
        <v>10</v>
      </c>
      <c r="B38" s="61"/>
      <c r="C38" s="7">
        <f>268000/1000</f>
        <v>268</v>
      </c>
      <c r="D38" s="6" t="s">
        <v>48</v>
      </c>
      <c r="E38" s="15" t="s">
        <v>48</v>
      </c>
      <c r="F38" s="6" t="s">
        <v>48</v>
      </c>
      <c r="G38" s="6" t="s">
        <v>46</v>
      </c>
      <c r="H38" s="6">
        <v>42.1</v>
      </c>
      <c r="I38" s="6" t="s">
        <v>47</v>
      </c>
      <c r="J38" s="22" t="s">
        <v>48</v>
      </c>
    </row>
    <row r="39" spans="1:10" ht="28.5" customHeight="1" thickBot="1">
      <c r="A39" s="28" t="s">
        <v>12</v>
      </c>
      <c r="B39" s="61"/>
      <c r="C39" s="7" t="s">
        <v>48</v>
      </c>
      <c r="D39" s="6" t="s">
        <v>48</v>
      </c>
      <c r="E39" s="15" t="s">
        <v>48</v>
      </c>
      <c r="F39" s="6" t="s">
        <v>48</v>
      </c>
      <c r="G39" s="6" t="s">
        <v>46</v>
      </c>
      <c r="H39" s="6">
        <v>42.1</v>
      </c>
      <c r="I39" s="6" t="s">
        <v>47</v>
      </c>
      <c r="J39" s="22" t="s">
        <v>48</v>
      </c>
    </row>
    <row r="40" spans="1:10" ht="69.75" customHeight="1">
      <c r="A40" s="31" t="s">
        <v>32</v>
      </c>
      <c r="B40" s="62" t="s">
        <v>33</v>
      </c>
      <c r="C40" s="44">
        <f>1313888.51/1000</f>
        <v>1313.88851</v>
      </c>
      <c r="D40" s="12" t="s">
        <v>55</v>
      </c>
      <c r="E40" s="19">
        <v>94.1</v>
      </c>
      <c r="F40" s="12" t="s">
        <v>47</v>
      </c>
      <c r="G40" s="42" t="s">
        <v>58</v>
      </c>
      <c r="H40" s="42">
        <v>94.1</v>
      </c>
      <c r="I40" s="42" t="s">
        <v>47</v>
      </c>
      <c r="J40" s="40" t="s">
        <v>48</v>
      </c>
    </row>
    <row r="41" spans="1:10" ht="28.5" customHeight="1" thickBot="1">
      <c r="A41" s="32"/>
      <c r="B41" s="64"/>
      <c r="C41" s="45"/>
      <c r="D41" s="13" t="s">
        <v>46</v>
      </c>
      <c r="E41" s="20">
        <v>61.5</v>
      </c>
      <c r="F41" s="13" t="s">
        <v>47</v>
      </c>
      <c r="G41" s="43"/>
      <c r="H41" s="43"/>
      <c r="I41" s="43"/>
      <c r="J41" s="41"/>
    </row>
    <row r="42" spans="1:10" ht="67.5" customHeight="1">
      <c r="A42" s="56" t="s">
        <v>10</v>
      </c>
      <c r="B42" s="62"/>
      <c r="C42" s="37">
        <f>510234.4/1000</f>
        <v>510.23440000000005</v>
      </c>
      <c r="D42" s="9" t="s">
        <v>55</v>
      </c>
      <c r="E42" s="16">
        <v>94.1</v>
      </c>
      <c r="F42" s="9" t="s">
        <v>47</v>
      </c>
      <c r="G42" s="29" t="s">
        <v>58</v>
      </c>
      <c r="H42" s="29">
        <v>94.1</v>
      </c>
      <c r="I42" s="29" t="s">
        <v>47</v>
      </c>
      <c r="J42" s="33" t="s">
        <v>62</v>
      </c>
    </row>
    <row r="43" spans="1:10" ht="25.5" customHeight="1" thickBot="1">
      <c r="A43" s="57"/>
      <c r="B43" s="64"/>
      <c r="C43" s="39"/>
      <c r="D43" s="11" t="s">
        <v>60</v>
      </c>
      <c r="E43" s="18">
        <v>15</v>
      </c>
      <c r="F43" s="11" t="s">
        <v>47</v>
      </c>
      <c r="G43" s="30"/>
      <c r="H43" s="30"/>
      <c r="I43" s="30"/>
      <c r="J43" s="35"/>
    </row>
    <row r="44" spans="1:10" ht="36.75" customHeight="1">
      <c r="A44" s="31" t="s">
        <v>34</v>
      </c>
      <c r="B44" s="62" t="s">
        <v>31</v>
      </c>
      <c r="C44" s="44">
        <f>1038652.21/1000</f>
        <v>1038.65221</v>
      </c>
      <c r="D44" s="12" t="s">
        <v>46</v>
      </c>
      <c r="E44" s="19">
        <v>43.84</v>
      </c>
      <c r="F44" s="12" t="s">
        <v>47</v>
      </c>
      <c r="G44" s="42" t="s">
        <v>48</v>
      </c>
      <c r="H44" s="42" t="s">
        <v>48</v>
      </c>
      <c r="I44" s="42" t="s">
        <v>48</v>
      </c>
      <c r="J44" s="40" t="s">
        <v>48</v>
      </c>
    </row>
    <row r="45" spans="1:10" ht="26.25" customHeight="1" thickBot="1">
      <c r="A45" s="32"/>
      <c r="B45" s="64"/>
      <c r="C45" s="45"/>
      <c r="D45" s="13" t="s">
        <v>46</v>
      </c>
      <c r="E45" s="20">
        <v>40.799999999999997</v>
      </c>
      <c r="F45" s="13" t="s">
        <v>47</v>
      </c>
      <c r="G45" s="43"/>
      <c r="H45" s="43"/>
      <c r="I45" s="43"/>
      <c r="J45" s="41"/>
    </row>
    <row r="46" spans="1:10" ht="23.25" customHeight="1" thickBot="1">
      <c r="A46" s="28" t="s">
        <v>11</v>
      </c>
      <c r="B46" s="61"/>
      <c r="C46" s="8">
        <f>4693.06/1000</f>
        <v>4.69306</v>
      </c>
      <c r="D46" s="14" t="s">
        <v>48</v>
      </c>
      <c r="E46" s="21" t="s">
        <v>48</v>
      </c>
      <c r="F46" s="14" t="s">
        <v>48</v>
      </c>
      <c r="G46" s="14" t="s">
        <v>46</v>
      </c>
      <c r="H46" s="14">
        <v>43.84</v>
      </c>
      <c r="I46" s="14" t="s">
        <v>47</v>
      </c>
      <c r="J46" s="23" t="s">
        <v>48</v>
      </c>
    </row>
    <row r="47" spans="1:10" ht="69.75" customHeight="1" thickBot="1">
      <c r="A47" s="27" t="s">
        <v>35</v>
      </c>
      <c r="B47" s="61" t="s">
        <v>22</v>
      </c>
      <c r="C47" s="7">
        <f>718312.78/1000</f>
        <v>718.31277999999998</v>
      </c>
      <c r="D47" s="6" t="s">
        <v>51</v>
      </c>
      <c r="E47" s="15">
        <v>42.3</v>
      </c>
      <c r="F47" s="6" t="s">
        <v>47</v>
      </c>
      <c r="G47" s="6" t="s">
        <v>52</v>
      </c>
      <c r="H47" s="6">
        <v>42.3</v>
      </c>
      <c r="I47" s="6" t="s">
        <v>47</v>
      </c>
      <c r="J47" s="22" t="s">
        <v>48</v>
      </c>
    </row>
    <row r="48" spans="1:10" ht="66.75" customHeight="1" thickBot="1">
      <c r="A48" s="28" t="s">
        <v>10</v>
      </c>
      <c r="B48" s="61"/>
      <c r="C48" s="7">
        <f>777789.45/1000</f>
        <v>777.78944999999999</v>
      </c>
      <c r="D48" s="6" t="s">
        <v>61</v>
      </c>
      <c r="E48" s="15">
        <v>49.4</v>
      </c>
      <c r="F48" s="6" t="s">
        <v>47</v>
      </c>
      <c r="G48" s="6" t="s">
        <v>46</v>
      </c>
      <c r="H48" s="6">
        <v>42.3</v>
      </c>
      <c r="I48" s="6" t="s">
        <v>47</v>
      </c>
      <c r="J48" s="22" t="s">
        <v>64</v>
      </c>
    </row>
    <row r="49" spans="1:10" ht="67.5" customHeight="1" thickBot="1">
      <c r="A49" s="28" t="s">
        <v>12</v>
      </c>
      <c r="B49" s="61"/>
      <c r="C49" s="7">
        <f>8000/1000</f>
        <v>8</v>
      </c>
      <c r="D49" s="6" t="s">
        <v>51</v>
      </c>
      <c r="E49" s="15">
        <v>42.3</v>
      </c>
      <c r="F49" s="6" t="s">
        <v>47</v>
      </c>
      <c r="G49" s="6" t="s">
        <v>52</v>
      </c>
      <c r="H49" s="6">
        <v>42.3</v>
      </c>
      <c r="I49" s="6" t="s">
        <v>47</v>
      </c>
      <c r="J49" s="22" t="s">
        <v>48</v>
      </c>
    </row>
    <row r="50" spans="1:10" ht="28.5" customHeight="1">
      <c r="A50" s="31" t="s">
        <v>36</v>
      </c>
      <c r="B50" s="62" t="s">
        <v>37</v>
      </c>
      <c r="C50" s="37">
        <f>1365976.55/1000</f>
        <v>1365.9765500000001</v>
      </c>
      <c r="D50" s="9" t="s">
        <v>46</v>
      </c>
      <c r="E50" s="16">
        <v>51.07</v>
      </c>
      <c r="F50" s="9" t="s">
        <v>47</v>
      </c>
      <c r="G50" s="29" t="s">
        <v>48</v>
      </c>
      <c r="H50" s="29" t="s">
        <v>48</v>
      </c>
      <c r="I50" s="29" t="s">
        <v>48</v>
      </c>
      <c r="J50" s="33" t="s">
        <v>48</v>
      </c>
    </row>
    <row r="51" spans="1:10" ht="45" customHeight="1" thickBot="1">
      <c r="A51" s="32"/>
      <c r="B51" s="64"/>
      <c r="C51" s="39"/>
      <c r="D51" s="11" t="s">
        <v>46</v>
      </c>
      <c r="E51" s="18">
        <v>29.7</v>
      </c>
      <c r="F51" s="11" t="s">
        <v>47</v>
      </c>
      <c r="G51" s="30"/>
      <c r="H51" s="30"/>
      <c r="I51" s="30"/>
      <c r="J51" s="35"/>
    </row>
    <row r="52" spans="1:10" ht="48" thickBot="1">
      <c r="A52" s="27" t="s">
        <v>38</v>
      </c>
      <c r="B52" s="61" t="s">
        <v>22</v>
      </c>
      <c r="C52" s="8">
        <f>1116595.22/1000</f>
        <v>1116.5952199999999</v>
      </c>
      <c r="D52" s="14" t="s">
        <v>48</v>
      </c>
      <c r="E52" s="21" t="s">
        <v>48</v>
      </c>
      <c r="F52" s="14" t="s">
        <v>48</v>
      </c>
      <c r="G52" s="14" t="s">
        <v>46</v>
      </c>
      <c r="H52" s="14">
        <v>67.8</v>
      </c>
      <c r="I52" s="14" t="s">
        <v>47</v>
      </c>
      <c r="J52" s="23" t="s">
        <v>48</v>
      </c>
    </row>
    <row r="53" spans="1:10" ht="72" customHeight="1" thickBot="1">
      <c r="A53" s="27" t="s">
        <v>39</v>
      </c>
      <c r="B53" s="61" t="s">
        <v>17</v>
      </c>
      <c r="C53" s="7">
        <f>1001973.44/1000</f>
        <v>1001.97344</v>
      </c>
      <c r="D53" s="6" t="s">
        <v>55</v>
      </c>
      <c r="E53" s="15">
        <v>53.2</v>
      </c>
      <c r="F53" s="6" t="s">
        <v>47</v>
      </c>
      <c r="G53" s="6" t="s">
        <v>58</v>
      </c>
      <c r="H53" s="6">
        <v>53.2</v>
      </c>
      <c r="I53" s="6" t="s">
        <v>47</v>
      </c>
      <c r="J53" s="22" t="s">
        <v>48</v>
      </c>
    </row>
    <row r="54" spans="1:10" ht="72" customHeight="1">
      <c r="A54" s="56" t="s">
        <v>10</v>
      </c>
      <c r="B54" s="62"/>
      <c r="C54" s="37">
        <f>584237.93/1000</f>
        <v>584.23793000000001</v>
      </c>
      <c r="D54" s="9" t="s">
        <v>55</v>
      </c>
      <c r="E54" s="16">
        <v>53.2</v>
      </c>
      <c r="F54" s="9" t="s">
        <v>47</v>
      </c>
      <c r="G54" s="29" t="s">
        <v>58</v>
      </c>
      <c r="H54" s="29">
        <v>53.2</v>
      </c>
      <c r="I54" s="29" t="s">
        <v>47</v>
      </c>
      <c r="J54" s="33" t="s">
        <v>48</v>
      </c>
    </row>
    <row r="55" spans="1:10" ht="21.75" customHeight="1" thickBot="1">
      <c r="A55" s="57"/>
      <c r="B55" s="64"/>
      <c r="C55" s="39"/>
      <c r="D55" s="11" t="s">
        <v>60</v>
      </c>
      <c r="E55" s="18">
        <v>23.5</v>
      </c>
      <c r="F55" s="11" t="s">
        <v>47</v>
      </c>
      <c r="G55" s="30"/>
      <c r="H55" s="30"/>
      <c r="I55" s="30"/>
      <c r="J55" s="35"/>
    </row>
    <row r="56" spans="1:10" ht="23.25" customHeight="1" thickBot="1">
      <c r="A56" s="28" t="s">
        <v>11</v>
      </c>
      <c r="B56" s="61"/>
      <c r="C56" s="7" t="s">
        <v>48</v>
      </c>
      <c r="D56" s="6" t="s">
        <v>48</v>
      </c>
      <c r="E56" s="15" t="s">
        <v>48</v>
      </c>
      <c r="F56" s="6" t="s">
        <v>48</v>
      </c>
      <c r="G56" s="6" t="s">
        <v>46</v>
      </c>
      <c r="H56" s="6">
        <v>53.2</v>
      </c>
      <c r="I56" s="6" t="s">
        <v>47</v>
      </c>
      <c r="J56" s="22" t="s">
        <v>48</v>
      </c>
    </row>
    <row r="57" spans="1:10" ht="27" customHeight="1" thickBot="1">
      <c r="A57" s="28" t="s">
        <v>12</v>
      </c>
      <c r="B57" s="61"/>
      <c r="C57" s="7" t="s">
        <v>48</v>
      </c>
      <c r="D57" s="6" t="s">
        <v>48</v>
      </c>
      <c r="E57" s="15" t="s">
        <v>48</v>
      </c>
      <c r="F57" s="6" t="s">
        <v>48</v>
      </c>
      <c r="G57" s="6" t="s">
        <v>46</v>
      </c>
      <c r="H57" s="6">
        <v>53.2</v>
      </c>
      <c r="I57" s="6" t="s">
        <v>47</v>
      </c>
      <c r="J57" s="22" t="s">
        <v>48</v>
      </c>
    </row>
    <row r="58" spans="1:10" ht="57" customHeight="1" thickBot="1">
      <c r="A58" s="27" t="s">
        <v>40</v>
      </c>
      <c r="B58" s="61" t="s">
        <v>31</v>
      </c>
      <c r="C58" s="7">
        <f>1017090.25/1000</f>
        <v>1017.09025</v>
      </c>
      <c r="D58" s="6" t="s">
        <v>48</v>
      </c>
      <c r="E58" s="15" t="s">
        <v>48</v>
      </c>
      <c r="F58" s="6" t="s">
        <v>48</v>
      </c>
      <c r="G58" s="6" t="s">
        <v>46</v>
      </c>
      <c r="H58" s="6">
        <v>65.2</v>
      </c>
      <c r="I58" s="6" t="s">
        <v>47</v>
      </c>
      <c r="J58" s="22" t="s">
        <v>48</v>
      </c>
    </row>
    <row r="59" spans="1:10" ht="30" customHeight="1" thickBot="1">
      <c r="A59" s="28" t="s">
        <v>10</v>
      </c>
      <c r="B59" s="61"/>
      <c r="C59" s="7">
        <f>1513440.61/1000</f>
        <v>1513.4406100000001</v>
      </c>
      <c r="D59" s="6" t="s">
        <v>46</v>
      </c>
      <c r="E59" s="15">
        <v>65.2</v>
      </c>
      <c r="F59" s="6" t="s">
        <v>47</v>
      </c>
      <c r="G59" s="6" t="s">
        <v>48</v>
      </c>
      <c r="H59" s="6" t="s">
        <v>48</v>
      </c>
      <c r="I59" s="6" t="s">
        <v>48</v>
      </c>
      <c r="J59" s="22" t="s">
        <v>48</v>
      </c>
    </row>
    <row r="60" spans="1:10" ht="34.5" customHeight="1" thickBot="1">
      <c r="A60" s="28" t="s">
        <v>12</v>
      </c>
      <c r="B60" s="61"/>
      <c r="C60" s="7" t="s">
        <v>48</v>
      </c>
      <c r="D60" s="6" t="s">
        <v>48</v>
      </c>
      <c r="E60" s="15" t="s">
        <v>48</v>
      </c>
      <c r="F60" s="6" t="s">
        <v>48</v>
      </c>
      <c r="G60" s="6" t="s">
        <v>46</v>
      </c>
      <c r="H60" s="6">
        <v>65.2</v>
      </c>
      <c r="I60" s="6" t="s">
        <v>47</v>
      </c>
      <c r="J60" s="22" t="s">
        <v>48</v>
      </c>
    </row>
    <row r="61" spans="1:10" ht="99.75" customHeight="1" thickBot="1">
      <c r="A61" s="27" t="s">
        <v>41</v>
      </c>
      <c r="B61" s="61" t="s">
        <v>9</v>
      </c>
      <c r="C61" s="7">
        <f>637758.63/1000</f>
        <v>637.75863000000004</v>
      </c>
      <c r="D61" s="6" t="s">
        <v>61</v>
      </c>
      <c r="E61" s="15">
        <v>52.6</v>
      </c>
      <c r="F61" s="6" t="s">
        <v>47</v>
      </c>
      <c r="G61" s="6" t="s">
        <v>46</v>
      </c>
      <c r="H61" s="6">
        <v>50.9</v>
      </c>
      <c r="I61" s="6" t="s">
        <v>47</v>
      </c>
      <c r="J61" s="22" t="s">
        <v>48</v>
      </c>
    </row>
    <row r="62" spans="1:10" ht="78" customHeight="1" thickBot="1">
      <c r="A62" s="27" t="s">
        <v>42</v>
      </c>
      <c r="B62" s="61" t="s">
        <v>43</v>
      </c>
      <c r="C62" s="7">
        <f>797101.97/1000</f>
        <v>797.10196999999994</v>
      </c>
      <c r="D62" s="6" t="s">
        <v>48</v>
      </c>
      <c r="E62" s="15" t="s">
        <v>48</v>
      </c>
      <c r="F62" s="6" t="s">
        <v>48</v>
      </c>
      <c r="G62" s="6" t="s">
        <v>46</v>
      </c>
      <c r="H62" s="6">
        <v>51.9</v>
      </c>
      <c r="I62" s="6" t="s">
        <v>47</v>
      </c>
      <c r="J62" s="22" t="s">
        <v>48</v>
      </c>
    </row>
    <row r="63" spans="1:10" ht="22.5" customHeight="1">
      <c r="A63" s="56" t="s">
        <v>10</v>
      </c>
      <c r="B63" s="62"/>
      <c r="C63" s="37">
        <f>1234087.19/1000</f>
        <v>1234.08719</v>
      </c>
      <c r="D63" s="9" t="s">
        <v>46</v>
      </c>
      <c r="E63" s="16">
        <v>51.1</v>
      </c>
      <c r="F63" s="9" t="s">
        <v>47</v>
      </c>
      <c r="G63" s="29" t="s">
        <v>46</v>
      </c>
      <c r="H63" s="29">
        <v>51.9</v>
      </c>
      <c r="I63" s="29" t="s">
        <v>47</v>
      </c>
      <c r="J63" s="33" t="s">
        <v>48</v>
      </c>
    </row>
    <row r="64" spans="1:10" ht="24.75" customHeight="1">
      <c r="A64" s="60"/>
      <c r="B64" s="63"/>
      <c r="C64" s="38"/>
      <c r="D64" s="10" t="s">
        <v>46</v>
      </c>
      <c r="E64" s="17">
        <v>49.1</v>
      </c>
      <c r="F64" s="10" t="s">
        <v>47</v>
      </c>
      <c r="G64" s="36"/>
      <c r="H64" s="36"/>
      <c r="I64" s="36"/>
      <c r="J64" s="34"/>
    </row>
    <row r="65" spans="1:10" ht="39.75" customHeight="1" thickBot="1">
      <c r="A65" s="57"/>
      <c r="B65" s="64"/>
      <c r="C65" s="39"/>
      <c r="D65" s="11" t="s">
        <v>53</v>
      </c>
      <c r="E65" s="18">
        <v>939</v>
      </c>
      <c r="F65" s="11" t="s">
        <v>47</v>
      </c>
      <c r="G65" s="30"/>
      <c r="H65" s="30"/>
      <c r="I65" s="30"/>
      <c r="J65" s="35"/>
    </row>
    <row r="66" spans="1:10" ht="25.5" customHeight="1" thickBot="1">
      <c r="A66" s="28" t="s">
        <v>11</v>
      </c>
      <c r="B66" s="61"/>
      <c r="C66" s="7" t="s">
        <v>48</v>
      </c>
      <c r="D66" s="6" t="s">
        <v>48</v>
      </c>
      <c r="E66" s="15" t="s">
        <v>48</v>
      </c>
      <c r="F66" s="6" t="s">
        <v>48</v>
      </c>
      <c r="G66" s="6" t="s">
        <v>46</v>
      </c>
      <c r="H66" s="6">
        <v>51.9</v>
      </c>
      <c r="I66" s="6" t="s">
        <v>47</v>
      </c>
      <c r="J66" s="22" t="s">
        <v>48</v>
      </c>
    </row>
    <row r="67" spans="1:10" ht="68.25" customHeight="1" thickBot="1">
      <c r="A67" s="27" t="s">
        <v>59</v>
      </c>
      <c r="B67" s="61" t="s">
        <v>22</v>
      </c>
      <c r="C67" s="7">
        <f>806851.08/1000</f>
        <v>806.85107999999991</v>
      </c>
      <c r="D67" s="6" t="s">
        <v>46</v>
      </c>
      <c r="E67" s="15">
        <v>44.7</v>
      </c>
      <c r="F67" s="6" t="s">
        <v>47</v>
      </c>
      <c r="G67" s="6" t="s">
        <v>48</v>
      </c>
      <c r="H67" s="6" t="s">
        <v>48</v>
      </c>
      <c r="I67" s="6" t="s">
        <v>48</v>
      </c>
      <c r="J67" s="22" t="s">
        <v>48</v>
      </c>
    </row>
    <row r="68" spans="1:10" ht="25.5" customHeight="1" thickBot="1">
      <c r="A68" s="28" t="s">
        <v>10</v>
      </c>
      <c r="B68" s="61"/>
      <c r="C68" s="7">
        <f>527484.1/1000</f>
        <v>527.48410000000001</v>
      </c>
      <c r="D68" s="6" t="s">
        <v>48</v>
      </c>
      <c r="E68" s="15" t="s">
        <v>48</v>
      </c>
      <c r="F68" s="6" t="s">
        <v>48</v>
      </c>
      <c r="G68" s="6" t="s">
        <v>46</v>
      </c>
      <c r="H68" s="6">
        <v>44.7</v>
      </c>
      <c r="I68" s="6" t="s">
        <v>47</v>
      </c>
      <c r="J68" s="22" t="s">
        <v>48</v>
      </c>
    </row>
    <row r="69" spans="1:10" ht="26.25" customHeight="1" thickBot="1">
      <c r="A69" s="28" t="s">
        <v>12</v>
      </c>
      <c r="B69" s="61"/>
      <c r="C69" s="7" t="s">
        <v>48</v>
      </c>
      <c r="D69" s="6" t="s">
        <v>48</v>
      </c>
      <c r="E69" s="15" t="s">
        <v>48</v>
      </c>
      <c r="F69" s="6" t="s">
        <v>48</v>
      </c>
      <c r="G69" s="6" t="s">
        <v>46</v>
      </c>
      <c r="H69" s="6">
        <v>44.7</v>
      </c>
      <c r="I69" s="6" t="s">
        <v>47</v>
      </c>
      <c r="J69" s="22" t="s">
        <v>48</v>
      </c>
    </row>
    <row r="70" spans="1:10">
      <c r="A70" s="2"/>
      <c r="B70" s="2"/>
      <c r="C70" s="3"/>
      <c r="D70" s="4"/>
      <c r="E70" s="4"/>
      <c r="F70" s="4"/>
      <c r="G70" s="4"/>
      <c r="H70" s="4"/>
      <c r="I70" s="4"/>
      <c r="J70" s="4"/>
    </row>
    <row r="71" spans="1:10">
      <c r="C71" s="1"/>
    </row>
    <row r="72" spans="1:10" ht="60" customHeight="1">
      <c r="A72" s="59" t="s">
        <v>44</v>
      </c>
      <c r="B72" s="59"/>
      <c r="C72" s="59"/>
      <c r="D72" s="5"/>
      <c r="E72" s="5" t="s">
        <v>45</v>
      </c>
    </row>
  </sheetData>
  <mergeCells count="103">
    <mergeCell ref="I54:I55"/>
    <mergeCell ref="B44:B45"/>
    <mergeCell ref="A44:A45"/>
    <mergeCell ref="J44:J45"/>
    <mergeCell ref="I44:I45"/>
    <mergeCell ref="J54:J55"/>
    <mergeCell ref="A50:A51"/>
    <mergeCell ref="B50:B51"/>
    <mergeCell ref="C50:C51"/>
    <mergeCell ref="G50:G51"/>
    <mergeCell ref="H50:H51"/>
    <mergeCell ref="I50:I51"/>
    <mergeCell ref="J50:J51"/>
    <mergeCell ref="G42:G43"/>
    <mergeCell ref="H42:H43"/>
    <mergeCell ref="I42:I43"/>
    <mergeCell ref="G17:G19"/>
    <mergeCell ref="A17:A19"/>
    <mergeCell ref="J21:J22"/>
    <mergeCell ref="I21:I22"/>
    <mergeCell ref="H21:H22"/>
    <mergeCell ref="A31:A32"/>
    <mergeCell ref="G21:G22"/>
    <mergeCell ref="C21:C22"/>
    <mergeCell ref="C31:C32"/>
    <mergeCell ref="A21:A22"/>
    <mergeCell ref="B21:B22"/>
    <mergeCell ref="B31:B32"/>
    <mergeCell ref="H17:H19"/>
    <mergeCell ref="I17:I19"/>
    <mergeCell ref="J17:J19"/>
    <mergeCell ref="C17:C19"/>
    <mergeCell ref="B17:B19"/>
    <mergeCell ref="B29:B30"/>
    <mergeCell ref="A72:C72"/>
    <mergeCell ref="J25:J28"/>
    <mergeCell ref="I25:I28"/>
    <mergeCell ref="H25:H28"/>
    <mergeCell ref="G25:G28"/>
    <mergeCell ref="C25:C28"/>
    <mergeCell ref="B25:B28"/>
    <mergeCell ref="A25:A28"/>
    <mergeCell ref="C33:C36"/>
    <mergeCell ref="B33:B36"/>
    <mergeCell ref="A33:A36"/>
    <mergeCell ref="I33:I36"/>
    <mergeCell ref="H33:H36"/>
    <mergeCell ref="G33:G36"/>
    <mergeCell ref="J33:J36"/>
    <mergeCell ref="A29:A30"/>
    <mergeCell ref="H44:H45"/>
    <mergeCell ref="G44:G45"/>
    <mergeCell ref="C44:C45"/>
    <mergeCell ref="J31:J32"/>
    <mergeCell ref="G54:G55"/>
    <mergeCell ref="H54:H55"/>
    <mergeCell ref="B63:B65"/>
    <mergeCell ref="A63:A65"/>
    <mergeCell ref="A1:J1"/>
    <mergeCell ref="D3:F3"/>
    <mergeCell ref="C3:C4"/>
    <mergeCell ref="B3:B4"/>
    <mergeCell ref="A3:A4"/>
    <mergeCell ref="G3:I3"/>
    <mergeCell ref="J3:J4"/>
    <mergeCell ref="A14:A15"/>
    <mergeCell ref="B14:B15"/>
    <mergeCell ref="C14:C15"/>
    <mergeCell ref="G14:G15"/>
    <mergeCell ref="H14:H15"/>
    <mergeCell ref="I14:I15"/>
    <mergeCell ref="J14:J15"/>
    <mergeCell ref="B9:B12"/>
    <mergeCell ref="A9:A12"/>
    <mergeCell ref="J9:J12"/>
    <mergeCell ref="I9:I12"/>
    <mergeCell ref="H9:H12"/>
    <mergeCell ref="G9:G12"/>
    <mergeCell ref="C9:C12"/>
    <mergeCell ref="B40:B41"/>
    <mergeCell ref="A40:A41"/>
    <mergeCell ref="J63:J65"/>
    <mergeCell ref="I63:I65"/>
    <mergeCell ref="H63:H65"/>
    <mergeCell ref="G63:G65"/>
    <mergeCell ref="C63:C65"/>
    <mergeCell ref="J29:J30"/>
    <mergeCell ref="I29:I30"/>
    <mergeCell ref="H29:H30"/>
    <mergeCell ref="G29:G30"/>
    <mergeCell ref="C29:C30"/>
    <mergeCell ref="J40:J41"/>
    <mergeCell ref="I40:I41"/>
    <mergeCell ref="H40:H41"/>
    <mergeCell ref="G40:G41"/>
    <mergeCell ref="C40:C41"/>
    <mergeCell ref="J42:J43"/>
    <mergeCell ref="C42:C43"/>
    <mergeCell ref="B42:B43"/>
    <mergeCell ref="A42:A43"/>
    <mergeCell ref="A54:A55"/>
    <mergeCell ref="B54:B55"/>
    <mergeCell ref="C54:C55"/>
  </mergeCells>
  <pageMargins left="0.70866141732283472" right="0.70866141732283472" top="0.74803149606299213" bottom="0.55118110236220474" header="0" footer="0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УСЗН 2013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2014-05-14T07:34:09Z</dcterms:modified>
</cp:coreProperties>
</file>