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УСЗН 2015 год" sheetId="1" r:id="rId1"/>
  </sheets>
  <calcPr calcId="125725"/>
</workbook>
</file>

<file path=xl/calcChain.xml><?xml version="1.0" encoding="utf-8"?>
<calcChain xmlns="http://schemas.openxmlformats.org/spreadsheetml/2006/main">
  <c r="C52" i="1"/>
  <c r="C50"/>
  <c r="C48"/>
  <c r="C28"/>
  <c r="C43"/>
  <c r="C56"/>
  <c r="C55"/>
  <c r="C62"/>
  <c r="C61"/>
  <c r="C32"/>
  <c r="C31"/>
  <c r="C17"/>
  <c r="C13"/>
  <c r="C8"/>
  <c r="C18"/>
  <c r="C68"/>
  <c r="C67"/>
  <c r="C60"/>
  <c r="C54"/>
  <c r="C51"/>
  <c r="C42"/>
  <c r="C41"/>
  <c r="C39"/>
  <c r="C36"/>
  <c r="C22"/>
  <c r="C35"/>
  <c r="C34"/>
  <c r="C25"/>
  <c r="C6"/>
  <c r="C5"/>
</calcChain>
</file>

<file path=xl/sharedStrings.xml><?xml version="1.0" encoding="utf-8"?>
<sst xmlns="http://schemas.openxmlformats.org/spreadsheetml/2006/main" count="404" uniqueCount="70">
  <si>
    <t>Фамилия, имя, отчество муниципального служащего</t>
  </si>
  <si>
    <t>Вид собственности</t>
  </si>
  <si>
    <t>Площадь (кв.м)</t>
  </si>
  <si>
    <t>Страна расположения</t>
  </si>
  <si>
    <t>Перечень объектов недвижимого имущества, находящихся в пользовании</t>
  </si>
  <si>
    <t>Вид, марка транспорта средства, принадлежащего на праве собственности</t>
  </si>
  <si>
    <t>Абрамова 
Антонина Владимировна</t>
  </si>
  <si>
    <t>супруг</t>
  </si>
  <si>
    <t>сын</t>
  </si>
  <si>
    <t>дочь</t>
  </si>
  <si>
    <t>Будная
Ольга
Васильевна</t>
  </si>
  <si>
    <t>Бурова
Светлана
Павловна</t>
  </si>
  <si>
    <t>главный специалист отдела социальной поддержки населения</t>
  </si>
  <si>
    <t>Велигурова
Светлана
Федоровна</t>
  </si>
  <si>
    <t>заместитель начальника управления</t>
  </si>
  <si>
    <t>Глущенко
Наталья
Николаевна</t>
  </si>
  <si>
    <t>Гроо
Елена
Савельевна</t>
  </si>
  <si>
    <t>ведущий специалист отдела социальной поддержки населения</t>
  </si>
  <si>
    <t>Гроо
Татьяна
Спиридоновна</t>
  </si>
  <si>
    <t>Козак
Людмила
Викторовна</t>
  </si>
  <si>
    <t>Кудряшова
Лилия
Александровна</t>
  </si>
  <si>
    <t>заместитель начальника управления - начальник отдела нормативно-методической работы, экономического анализа, прогноза и статистики</t>
  </si>
  <si>
    <t>Медуница
Татьяна
Александровна</t>
  </si>
  <si>
    <t>Подлатова
Марина
Владимировна</t>
  </si>
  <si>
    <t>Полякова
Елена
Анатольевна</t>
  </si>
  <si>
    <t>начальник отдела социальной поддержки населения</t>
  </si>
  <si>
    <t>Попова
Людмила
Алексеевна</t>
  </si>
  <si>
    <t>Попова
Людмила
Юрьевна</t>
  </si>
  <si>
    <t>Халява
Ксения
Анатольевна</t>
  </si>
  <si>
    <t>Холивенкова
Ольга
Борисовна</t>
  </si>
  <si>
    <t>ведущий специалист отдела нормативно-методической работы, экономического анализа, прогноза и статистики</t>
  </si>
  <si>
    <t>Начальник Управления социальной защиты населения Администрации Таймырского Долгано-Ненецкого муниципального района</t>
  </si>
  <si>
    <t>квартира</t>
  </si>
  <si>
    <t>Россия</t>
  </si>
  <si>
    <t>нет</t>
  </si>
  <si>
    <t>снегоход «Yamaha VK540Е»</t>
  </si>
  <si>
    <t>капитальный гараж</t>
  </si>
  <si>
    <t>общая долевая собственность 1/3 доли квартиры</t>
  </si>
  <si>
    <t>земельный участок</t>
  </si>
  <si>
    <t>жилой дом</t>
  </si>
  <si>
    <t>общая долевая собственность 1/2 доли квартиры</t>
  </si>
  <si>
    <t>дача</t>
  </si>
  <si>
    <t>Яркова Снежана Владимировна</t>
  </si>
  <si>
    <t>гараж</t>
  </si>
  <si>
    <t>общая долевая собственность 1/4 доли квартиры</t>
  </si>
  <si>
    <t>Балахчин Тарас Владимирович</t>
  </si>
  <si>
    <t>ведущий специалист отдела социальной поддержки в поселении Хатанга</t>
  </si>
  <si>
    <t>Автомобиль: Honda Integra</t>
  </si>
  <si>
    <t>снегоход "Ski-do skandic" WT 550</t>
  </si>
  <si>
    <t xml:space="preserve">главный бухгалтер </t>
  </si>
  <si>
    <t>Автомобиль:
УАЗ-31622</t>
  </si>
  <si>
    <t>Журавская Татьяна Васильевна</t>
  </si>
  <si>
    <t>заместитель начальника отдела социальной поддержки населения</t>
  </si>
  <si>
    <t>снегоход "Буран" 640</t>
  </si>
  <si>
    <t>начальник отдела социальной поддержки в поселении Хатанга</t>
  </si>
  <si>
    <t>заместитель начальника отдела социальной поддержки в поселении Хатанга</t>
  </si>
  <si>
    <t>Н.В. Мальцева</t>
  </si>
  <si>
    <t>Андриуца Галина Александровна</t>
  </si>
  <si>
    <t>Перечень объектов недвижимого имущества и транспортные средства, принадлежащих на праве собственности</t>
  </si>
  <si>
    <t>Автомобиль:
toyota Auris</t>
  </si>
  <si>
    <t>Автомобиль:
Газель 3302</t>
  </si>
  <si>
    <t>Должность, место работы муниципального служащего</t>
  </si>
  <si>
    <t xml:space="preserve">земельный участок общая долевая собственность 1/2 </t>
  </si>
  <si>
    <t xml:space="preserve">жилой дом общая долевая собственность 1/2 </t>
  </si>
  <si>
    <t>снегоход «Arctic cat Bearcat 570XT»</t>
  </si>
  <si>
    <t>Декларированный годовой доход за 2014 год (тыс.руб.)</t>
  </si>
  <si>
    <t>Сведения об источниках получения средств, за счет которых совершена сделка (вид приобретенного имущества, источники)</t>
  </si>
  <si>
    <t>Сведения о доходах, расходах, об имуществе и обязательствах имущественного характера по состоянию на 31 декабря 2014 года муниципальных служащих 
Управления социальной защиты населения Администрации Таймырского Долгано-Ненецкого муниципального района</t>
  </si>
  <si>
    <t>главный специалист отдела нормативно-методической работы, экономического анализа, прогноза и статистики</t>
  </si>
  <si>
    <t xml:space="preserve">бухгалтер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</si>
</sst>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 applyFill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0" xfId="0" applyFill="1"/>
    <xf numFmtId="0" fontId="1" fillId="0" borderId="5" xfId="0" applyFont="1" applyBorder="1" applyAlignment="1">
      <alignment vertical="top" wrapText="1"/>
    </xf>
    <xf numFmtId="0" fontId="0" fillId="0" borderId="5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" fontId="0" fillId="0" borderId="5" xfId="0" applyNumberFormat="1" applyFill="1" applyBorder="1" applyAlignment="1">
      <alignment horizontal="center" vertical="top" wrapText="1"/>
    </xf>
    <xf numFmtId="4" fontId="0" fillId="0" borderId="7" xfId="0" applyNumberFormat="1" applyFill="1" applyBorder="1" applyAlignment="1">
      <alignment horizontal="center" vertical="top" wrapText="1"/>
    </xf>
    <xf numFmtId="4" fontId="0" fillId="0" borderId="6" xfId="0" applyNumberForma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2"/>
  <sheetViews>
    <sheetView tabSelected="1" workbookViewId="0">
      <selection activeCell="B3" sqref="B3:B4"/>
    </sheetView>
  </sheetViews>
  <sheetFormatPr defaultRowHeight="15"/>
  <cols>
    <col min="1" max="1" width="20.5703125" customWidth="1"/>
    <col min="2" max="2" width="35.140625" customWidth="1"/>
    <col min="3" max="3" width="16.5703125" customWidth="1"/>
    <col min="4" max="4" width="19.42578125" customWidth="1"/>
    <col min="5" max="5" width="13.85546875" customWidth="1"/>
    <col min="6" max="7" width="17.140625" customWidth="1"/>
    <col min="8" max="8" width="21.42578125" customWidth="1"/>
    <col min="9" max="9" width="13.85546875" customWidth="1"/>
    <col min="10" max="10" width="18.140625" customWidth="1"/>
    <col min="11" max="11" width="17.7109375" customWidth="1"/>
  </cols>
  <sheetData>
    <row r="1" spans="1:11" ht="41.45" customHeight="1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ht="45" customHeight="1">
      <c r="A3" s="41" t="s">
        <v>0</v>
      </c>
      <c r="B3" s="41" t="s">
        <v>61</v>
      </c>
      <c r="C3" s="41" t="s">
        <v>65</v>
      </c>
      <c r="D3" s="43" t="s">
        <v>58</v>
      </c>
      <c r="E3" s="44"/>
      <c r="F3" s="44"/>
      <c r="G3" s="45"/>
      <c r="H3" s="43" t="s">
        <v>4</v>
      </c>
      <c r="I3" s="44"/>
      <c r="J3" s="45"/>
      <c r="K3" s="46" t="s">
        <v>66</v>
      </c>
    </row>
    <row r="4" spans="1:11" ht="90">
      <c r="A4" s="42"/>
      <c r="B4" s="42"/>
      <c r="C4" s="42"/>
      <c r="D4" s="5" t="s">
        <v>1</v>
      </c>
      <c r="E4" s="5" t="s">
        <v>2</v>
      </c>
      <c r="F4" s="5" t="s">
        <v>3</v>
      </c>
      <c r="G4" s="13" t="s">
        <v>5</v>
      </c>
      <c r="H4" s="5" t="s">
        <v>1</v>
      </c>
      <c r="I4" s="5" t="s">
        <v>2</v>
      </c>
      <c r="J4" s="5" t="s">
        <v>3</v>
      </c>
      <c r="K4" s="46"/>
    </row>
    <row r="5" spans="1:11" s="12" customFormat="1" ht="45">
      <c r="A5" s="49" t="s">
        <v>6</v>
      </c>
      <c r="B5" s="50" t="s">
        <v>46</v>
      </c>
      <c r="C5" s="7">
        <f>714728.12/1000</f>
        <v>714.72811999999999</v>
      </c>
      <c r="D5" s="6" t="s">
        <v>32</v>
      </c>
      <c r="E5" s="6">
        <v>35.299999999999997</v>
      </c>
      <c r="F5" s="6" t="s">
        <v>33</v>
      </c>
      <c r="G5" s="6" t="s">
        <v>34</v>
      </c>
      <c r="H5" s="6" t="s">
        <v>34</v>
      </c>
      <c r="I5" s="6" t="s">
        <v>34</v>
      </c>
      <c r="J5" s="6" t="s">
        <v>34</v>
      </c>
      <c r="K5" s="18" t="s">
        <v>34</v>
      </c>
    </row>
    <row r="6" spans="1:11" s="12" customFormat="1" ht="30">
      <c r="A6" s="50" t="s">
        <v>7</v>
      </c>
      <c r="B6" s="50"/>
      <c r="C6" s="7">
        <f>461479.11/1000</f>
        <v>461.47910999999999</v>
      </c>
      <c r="D6" s="6" t="s">
        <v>34</v>
      </c>
      <c r="E6" s="6" t="s">
        <v>34</v>
      </c>
      <c r="F6" s="6" t="s">
        <v>34</v>
      </c>
      <c r="G6" s="6" t="s">
        <v>47</v>
      </c>
      <c r="H6" s="6" t="s">
        <v>32</v>
      </c>
      <c r="I6" s="6">
        <v>35.299999999999997</v>
      </c>
      <c r="J6" s="6" t="s">
        <v>33</v>
      </c>
      <c r="K6" s="18" t="s">
        <v>34</v>
      </c>
    </row>
    <row r="7" spans="1:11" s="12" customFormat="1">
      <c r="A7" s="50" t="s">
        <v>8</v>
      </c>
      <c r="B7" s="50"/>
      <c r="C7" s="7" t="s">
        <v>34</v>
      </c>
      <c r="D7" s="6" t="s">
        <v>34</v>
      </c>
      <c r="E7" s="6" t="s">
        <v>34</v>
      </c>
      <c r="F7" s="6" t="s">
        <v>34</v>
      </c>
      <c r="G7" s="6" t="s">
        <v>34</v>
      </c>
      <c r="H7" s="6" t="s">
        <v>32</v>
      </c>
      <c r="I7" s="6">
        <v>35.299999999999997</v>
      </c>
      <c r="J7" s="6" t="s">
        <v>33</v>
      </c>
      <c r="K7" s="18" t="s">
        <v>34</v>
      </c>
    </row>
    <row r="8" spans="1:11" s="12" customFormat="1">
      <c r="A8" s="51" t="s">
        <v>57</v>
      </c>
      <c r="B8" s="52" t="s">
        <v>68</v>
      </c>
      <c r="C8" s="33">
        <f>1844395.15/1000</f>
        <v>1844.3951499999998</v>
      </c>
      <c r="D8" s="6" t="s">
        <v>32</v>
      </c>
      <c r="E8" s="6">
        <v>66</v>
      </c>
      <c r="F8" s="6" t="s">
        <v>33</v>
      </c>
      <c r="G8" s="30" t="s">
        <v>34</v>
      </c>
      <c r="H8" s="30" t="s">
        <v>34</v>
      </c>
      <c r="I8" s="30" t="s">
        <v>34</v>
      </c>
      <c r="J8" s="30" t="s">
        <v>34</v>
      </c>
      <c r="K8" s="36" t="s">
        <v>34</v>
      </c>
    </row>
    <row r="9" spans="1:11" s="12" customFormat="1">
      <c r="A9" s="53"/>
      <c r="B9" s="54"/>
      <c r="C9" s="34"/>
      <c r="D9" s="6" t="s">
        <v>32</v>
      </c>
      <c r="E9" s="6">
        <v>16.8</v>
      </c>
      <c r="F9" s="6" t="s">
        <v>33</v>
      </c>
      <c r="G9" s="31"/>
      <c r="H9" s="31"/>
      <c r="I9" s="31"/>
      <c r="J9" s="31"/>
      <c r="K9" s="37"/>
    </row>
    <row r="10" spans="1:11" s="12" customFormat="1" ht="45">
      <c r="A10" s="53"/>
      <c r="B10" s="54"/>
      <c r="C10" s="34"/>
      <c r="D10" s="6" t="s">
        <v>37</v>
      </c>
      <c r="E10" s="6">
        <v>48</v>
      </c>
      <c r="F10" s="6" t="s">
        <v>33</v>
      </c>
      <c r="G10" s="31"/>
      <c r="H10" s="31"/>
      <c r="I10" s="31"/>
      <c r="J10" s="31"/>
      <c r="K10" s="37"/>
    </row>
    <row r="11" spans="1:11" s="12" customFormat="1" ht="45">
      <c r="A11" s="53"/>
      <c r="B11" s="54"/>
      <c r="C11" s="34"/>
      <c r="D11" s="6" t="s">
        <v>62</v>
      </c>
      <c r="E11" s="6">
        <v>1130</v>
      </c>
      <c r="F11" s="6" t="s">
        <v>33</v>
      </c>
      <c r="G11" s="31"/>
      <c r="H11" s="31"/>
      <c r="I11" s="31"/>
      <c r="J11" s="31"/>
      <c r="K11" s="37"/>
    </row>
    <row r="12" spans="1:11" s="12" customFormat="1" ht="45">
      <c r="A12" s="55"/>
      <c r="B12" s="56"/>
      <c r="C12" s="35"/>
      <c r="D12" s="6" t="s">
        <v>63</v>
      </c>
      <c r="E12" s="6">
        <v>44.2</v>
      </c>
      <c r="F12" s="6" t="s">
        <v>33</v>
      </c>
      <c r="G12" s="32"/>
      <c r="H12" s="32"/>
      <c r="I12" s="32"/>
      <c r="J12" s="32"/>
      <c r="K12" s="38"/>
    </row>
    <row r="13" spans="1:11" s="12" customFormat="1" ht="45">
      <c r="A13" s="52" t="s">
        <v>7</v>
      </c>
      <c r="B13" s="52"/>
      <c r="C13" s="33">
        <f>569539.25/1000</f>
        <v>569.53925000000004</v>
      </c>
      <c r="D13" s="6" t="s">
        <v>62</v>
      </c>
      <c r="E13" s="6">
        <v>5.65</v>
      </c>
      <c r="F13" s="6" t="s">
        <v>33</v>
      </c>
      <c r="G13" s="30" t="s">
        <v>64</v>
      </c>
      <c r="H13" s="30" t="s">
        <v>32</v>
      </c>
      <c r="I13" s="30">
        <v>66</v>
      </c>
      <c r="J13" s="30" t="s">
        <v>33</v>
      </c>
      <c r="K13" s="36" t="s">
        <v>34</v>
      </c>
    </row>
    <row r="14" spans="1:11" s="12" customFormat="1" ht="45">
      <c r="A14" s="56"/>
      <c r="B14" s="56"/>
      <c r="C14" s="35"/>
      <c r="D14" s="6" t="s">
        <v>63</v>
      </c>
      <c r="E14" s="6">
        <v>22.1</v>
      </c>
      <c r="F14" s="6" t="s">
        <v>33</v>
      </c>
      <c r="G14" s="32"/>
      <c r="H14" s="32"/>
      <c r="I14" s="32"/>
      <c r="J14" s="32"/>
      <c r="K14" s="38"/>
    </row>
    <row r="15" spans="1:11" s="12" customFormat="1">
      <c r="A15" s="57" t="s">
        <v>9</v>
      </c>
      <c r="B15" s="50"/>
      <c r="C15" s="15" t="s">
        <v>34</v>
      </c>
      <c r="D15" s="6" t="s">
        <v>32</v>
      </c>
      <c r="E15" s="6">
        <v>28.7</v>
      </c>
      <c r="F15" s="6" t="s">
        <v>33</v>
      </c>
      <c r="G15" s="14" t="s">
        <v>34</v>
      </c>
      <c r="H15" s="14" t="s">
        <v>32</v>
      </c>
      <c r="I15" s="10">
        <v>66</v>
      </c>
      <c r="J15" s="14" t="s">
        <v>33</v>
      </c>
      <c r="K15" s="18" t="s">
        <v>34</v>
      </c>
    </row>
    <row r="16" spans="1:11" s="12" customFormat="1">
      <c r="A16" s="57" t="s">
        <v>9</v>
      </c>
      <c r="B16" s="50"/>
      <c r="C16" s="15" t="s">
        <v>34</v>
      </c>
      <c r="D16" s="6" t="s">
        <v>34</v>
      </c>
      <c r="E16" s="6" t="s">
        <v>34</v>
      </c>
      <c r="F16" s="6" t="s">
        <v>34</v>
      </c>
      <c r="G16" s="14" t="s">
        <v>34</v>
      </c>
      <c r="H16" s="14" t="s">
        <v>32</v>
      </c>
      <c r="I16" s="14">
        <v>66</v>
      </c>
      <c r="J16" s="14" t="s">
        <v>33</v>
      </c>
      <c r="K16" s="18" t="s">
        <v>34</v>
      </c>
    </row>
    <row r="17" spans="1:11" ht="30">
      <c r="A17" s="58" t="s">
        <v>45</v>
      </c>
      <c r="B17" s="50" t="s">
        <v>17</v>
      </c>
      <c r="C17" s="8">
        <f>707074.77/1000</f>
        <v>707.07477000000006</v>
      </c>
      <c r="D17" s="6" t="s">
        <v>32</v>
      </c>
      <c r="E17" s="6">
        <v>30.4</v>
      </c>
      <c r="F17" s="6" t="s">
        <v>33</v>
      </c>
      <c r="G17" s="11" t="s">
        <v>34</v>
      </c>
      <c r="H17" s="9" t="s">
        <v>34</v>
      </c>
      <c r="I17" s="9" t="s">
        <v>34</v>
      </c>
      <c r="J17" s="9" t="s">
        <v>34</v>
      </c>
      <c r="K17" s="19" t="s">
        <v>34</v>
      </c>
    </row>
    <row r="18" spans="1:11" s="12" customFormat="1" ht="17.45" customHeight="1">
      <c r="A18" s="51" t="s">
        <v>10</v>
      </c>
      <c r="B18" s="52" t="s">
        <v>17</v>
      </c>
      <c r="C18" s="33">
        <f>964921.57/1000</f>
        <v>964.92156999999997</v>
      </c>
      <c r="D18" s="6" t="s">
        <v>32</v>
      </c>
      <c r="E18" s="6">
        <v>31.2</v>
      </c>
      <c r="F18" s="6" t="s">
        <v>33</v>
      </c>
      <c r="G18" s="30" t="s">
        <v>34</v>
      </c>
      <c r="H18" s="30" t="s">
        <v>34</v>
      </c>
      <c r="I18" s="30" t="s">
        <v>34</v>
      </c>
      <c r="J18" s="30" t="s">
        <v>34</v>
      </c>
      <c r="K18" s="36" t="s">
        <v>34</v>
      </c>
    </row>
    <row r="19" spans="1:11" s="12" customFormat="1">
      <c r="A19" s="53"/>
      <c r="B19" s="54"/>
      <c r="C19" s="34"/>
      <c r="D19" s="6" t="s">
        <v>32</v>
      </c>
      <c r="E19" s="6">
        <v>46.6</v>
      </c>
      <c r="F19" s="6" t="s">
        <v>33</v>
      </c>
      <c r="G19" s="31"/>
      <c r="H19" s="31"/>
      <c r="I19" s="31"/>
      <c r="J19" s="31"/>
      <c r="K19" s="37"/>
    </row>
    <row r="20" spans="1:11" s="12" customFormat="1">
      <c r="A20" s="53"/>
      <c r="B20" s="54"/>
      <c r="C20" s="34"/>
      <c r="D20" s="6" t="s">
        <v>32</v>
      </c>
      <c r="E20" s="6">
        <v>50.4</v>
      </c>
      <c r="F20" s="6" t="s">
        <v>33</v>
      </c>
      <c r="G20" s="31"/>
      <c r="H20" s="31"/>
      <c r="I20" s="31"/>
      <c r="J20" s="31"/>
      <c r="K20" s="37"/>
    </row>
    <row r="21" spans="1:11" s="12" customFormat="1">
      <c r="A21" s="55"/>
      <c r="B21" s="56"/>
      <c r="C21" s="35"/>
      <c r="D21" s="6" t="s">
        <v>43</v>
      </c>
      <c r="E21" s="6">
        <v>32</v>
      </c>
      <c r="F21" s="6" t="s">
        <v>33</v>
      </c>
      <c r="G21" s="32"/>
      <c r="H21" s="32"/>
      <c r="I21" s="32"/>
      <c r="J21" s="32"/>
      <c r="K21" s="38"/>
    </row>
    <row r="22" spans="1:11" s="12" customFormat="1" ht="28.5" customHeight="1">
      <c r="A22" s="51" t="s">
        <v>11</v>
      </c>
      <c r="B22" s="52" t="s">
        <v>21</v>
      </c>
      <c r="C22" s="33">
        <f>(1134169.42+10000)/1000</f>
        <v>1144.1694199999999</v>
      </c>
      <c r="D22" s="6" t="s">
        <v>32</v>
      </c>
      <c r="E22" s="6">
        <v>54.4</v>
      </c>
      <c r="F22" s="6" t="s">
        <v>33</v>
      </c>
      <c r="G22" s="30" t="s">
        <v>34</v>
      </c>
      <c r="H22" s="30" t="s">
        <v>34</v>
      </c>
      <c r="I22" s="30" t="s">
        <v>34</v>
      </c>
      <c r="J22" s="30" t="s">
        <v>34</v>
      </c>
      <c r="K22" s="36" t="s">
        <v>34</v>
      </c>
    </row>
    <row r="23" spans="1:11" s="12" customFormat="1" ht="24.75" customHeight="1">
      <c r="A23" s="53"/>
      <c r="B23" s="54"/>
      <c r="C23" s="34"/>
      <c r="D23" s="6" t="s">
        <v>43</v>
      </c>
      <c r="E23" s="6">
        <v>32</v>
      </c>
      <c r="F23" s="6" t="s">
        <v>33</v>
      </c>
      <c r="G23" s="31"/>
      <c r="H23" s="31"/>
      <c r="I23" s="31"/>
      <c r="J23" s="31"/>
      <c r="K23" s="37"/>
    </row>
    <row r="24" spans="1:11" s="12" customFormat="1" ht="24.75" customHeight="1">
      <c r="A24" s="55"/>
      <c r="B24" s="56"/>
      <c r="C24" s="35"/>
      <c r="D24" s="6" t="s">
        <v>38</v>
      </c>
      <c r="E24" s="6">
        <v>32</v>
      </c>
      <c r="F24" s="6" t="s">
        <v>33</v>
      </c>
      <c r="G24" s="32"/>
      <c r="H24" s="32"/>
      <c r="I24" s="32"/>
      <c r="J24" s="32"/>
      <c r="K24" s="38"/>
    </row>
    <row r="25" spans="1:11" s="12" customFormat="1" ht="18.75" customHeight="1">
      <c r="A25" s="52" t="s">
        <v>7</v>
      </c>
      <c r="B25" s="52"/>
      <c r="C25" s="33">
        <f>776815.23/1000</f>
        <v>776.81522999999993</v>
      </c>
      <c r="D25" s="6" t="s">
        <v>32</v>
      </c>
      <c r="E25" s="6">
        <v>51.8</v>
      </c>
      <c r="F25" s="6" t="s">
        <v>33</v>
      </c>
      <c r="G25" s="30" t="s">
        <v>35</v>
      </c>
      <c r="H25" s="6" t="s">
        <v>32</v>
      </c>
      <c r="I25" s="6">
        <v>54.4</v>
      </c>
      <c r="J25" s="6" t="s">
        <v>33</v>
      </c>
      <c r="K25" s="36" t="s">
        <v>34</v>
      </c>
    </row>
    <row r="26" spans="1:11" s="12" customFormat="1">
      <c r="A26" s="56"/>
      <c r="B26" s="56"/>
      <c r="C26" s="35"/>
      <c r="D26" s="6" t="s">
        <v>36</v>
      </c>
      <c r="E26" s="6">
        <v>32.799999999999997</v>
      </c>
      <c r="F26" s="6" t="s">
        <v>33</v>
      </c>
      <c r="G26" s="32"/>
      <c r="H26" s="22" t="s">
        <v>38</v>
      </c>
      <c r="I26" s="22">
        <v>32.799999999999997</v>
      </c>
      <c r="J26" s="6" t="s">
        <v>33</v>
      </c>
      <c r="K26" s="38"/>
    </row>
    <row r="27" spans="1:11" s="12" customFormat="1">
      <c r="A27" s="50" t="s">
        <v>8</v>
      </c>
      <c r="B27" s="50"/>
      <c r="C27" s="7" t="s">
        <v>34</v>
      </c>
      <c r="D27" s="6" t="s">
        <v>34</v>
      </c>
      <c r="E27" s="6" t="s">
        <v>34</v>
      </c>
      <c r="F27" s="6" t="s">
        <v>34</v>
      </c>
      <c r="G27" s="6" t="s">
        <v>34</v>
      </c>
      <c r="H27" s="6" t="s">
        <v>32</v>
      </c>
      <c r="I27" s="6">
        <v>54.4</v>
      </c>
      <c r="J27" s="6" t="s">
        <v>33</v>
      </c>
      <c r="K27" s="18" t="s">
        <v>34</v>
      </c>
    </row>
    <row r="28" spans="1:11" s="12" customFormat="1" ht="19.5" customHeight="1">
      <c r="A28" s="51" t="s">
        <v>13</v>
      </c>
      <c r="B28" s="52" t="s">
        <v>14</v>
      </c>
      <c r="C28" s="33">
        <f>(1407601+314648.06+26817.58)/1000</f>
        <v>1749.0666400000002</v>
      </c>
      <c r="D28" s="6" t="s">
        <v>32</v>
      </c>
      <c r="E28" s="6">
        <v>67.3</v>
      </c>
      <c r="F28" s="6" t="s">
        <v>33</v>
      </c>
      <c r="G28" s="30" t="s">
        <v>34</v>
      </c>
      <c r="H28" s="30" t="s">
        <v>34</v>
      </c>
      <c r="I28" s="30" t="s">
        <v>34</v>
      </c>
      <c r="J28" s="30" t="s">
        <v>34</v>
      </c>
      <c r="K28" s="36" t="s">
        <v>34</v>
      </c>
    </row>
    <row r="29" spans="1:11" s="12" customFormat="1">
      <c r="A29" s="53"/>
      <c r="B29" s="54"/>
      <c r="C29" s="34"/>
      <c r="D29" s="6" t="s">
        <v>32</v>
      </c>
      <c r="E29" s="6">
        <v>31.5</v>
      </c>
      <c r="F29" s="6" t="s">
        <v>33</v>
      </c>
      <c r="G29" s="31"/>
      <c r="H29" s="31"/>
      <c r="I29" s="31"/>
      <c r="J29" s="31"/>
      <c r="K29" s="37"/>
    </row>
    <row r="30" spans="1:11" s="12" customFormat="1">
      <c r="A30" s="55"/>
      <c r="B30" s="56"/>
      <c r="C30" s="35"/>
      <c r="D30" s="6" t="s">
        <v>32</v>
      </c>
      <c r="E30" s="6">
        <v>48</v>
      </c>
      <c r="F30" s="6" t="s">
        <v>33</v>
      </c>
      <c r="G30" s="32"/>
      <c r="H30" s="32"/>
      <c r="I30" s="32"/>
      <c r="J30" s="32"/>
      <c r="K30" s="38"/>
    </row>
    <row r="31" spans="1:11" ht="45" customHeight="1">
      <c r="A31" s="58" t="s">
        <v>15</v>
      </c>
      <c r="B31" s="57" t="s">
        <v>12</v>
      </c>
      <c r="C31" s="8">
        <f>309198.81/1000</f>
        <v>309.19880999999998</v>
      </c>
      <c r="D31" s="6" t="s">
        <v>32</v>
      </c>
      <c r="E31" s="6">
        <v>33.700000000000003</v>
      </c>
      <c r="F31" s="6" t="s">
        <v>33</v>
      </c>
      <c r="G31" s="11" t="s">
        <v>34</v>
      </c>
      <c r="H31" s="28" t="s">
        <v>32</v>
      </c>
      <c r="I31" s="9">
        <v>42.43</v>
      </c>
      <c r="J31" s="28" t="s">
        <v>33</v>
      </c>
      <c r="K31" s="20" t="s">
        <v>34</v>
      </c>
    </row>
    <row r="32" spans="1:11" ht="30" customHeight="1">
      <c r="A32" s="52" t="s">
        <v>7</v>
      </c>
      <c r="B32" s="52"/>
      <c r="C32" s="33">
        <f>86705.19/1000</f>
        <v>86.705190000000002</v>
      </c>
      <c r="D32" s="6" t="s">
        <v>38</v>
      </c>
      <c r="E32" s="6">
        <v>400</v>
      </c>
      <c r="F32" s="6" t="s">
        <v>33</v>
      </c>
      <c r="G32" s="21" t="s">
        <v>59</v>
      </c>
      <c r="H32" s="30" t="s">
        <v>32</v>
      </c>
      <c r="I32" s="30">
        <v>69.64</v>
      </c>
      <c r="J32" s="30" t="s">
        <v>33</v>
      </c>
      <c r="K32" s="47" t="s">
        <v>34</v>
      </c>
    </row>
    <row r="33" spans="1:11" ht="30">
      <c r="A33" s="56"/>
      <c r="B33" s="56"/>
      <c r="C33" s="35"/>
      <c r="D33" s="6" t="s">
        <v>39</v>
      </c>
      <c r="E33" s="6">
        <v>69.8</v>
      </c>
      <c r="F33" s="6" t="s">
        <v>33</v>
      </c>
      <c r="G33" s="21" t="s">
        <v>60</v>
      </c>
      <c r="H33" s="32"/>
      <c r="I33" s="32"/>
      <c r="J33" s="32"/>
      <c r="K33" s="48"/>
    </row>
    <row r="34" spans="1:11" s="12" customFormat="1" ht="49.9" customHeight="1">
      <c r="A34" s="49" t="s">
        <v>16</v>
      </c>
      <c r="B34" s="50" t="s">
        <v>17</v>
      </c>
      <c r="C34" s="7">
        <f>895855.02/1000</f>
        <v>895.85501999999997</v>
      </c>
      <c r="D34" s="6" t="s">
        <v>32</v>
      </c>
      <c r="E34" s="6">
        <v>64.7</v>
      </c>
      <c r="F34" s="6" t="s">
        <v>33</v>
      </c>
      <c r="G34" s="6" t="s">
        <v>48</v>
      </c>
      <c r="H34" s="6" t="s">
        <v>34</v>
      </c>
      <c r="I34" s="6" t="s">
        <v>34</v>
      </c>
      <c r="J34" s="6" t="s">
        <v>34</v>
      </c>
      <c r="K34" s="18" t="s">
        <v>34</v>
      </c>
    </row>
    <row r="35" spans="1:11" s="12" customFormat="1" ht="22.9" customHeight="1">
      <c r="A35" s="59" t="s">
        <v>7</v>
      </c>
      <c r="B35" s="50"/>
      <c r="C35" s="7">
        <f>30289.53/1000</f>
        <v>30.289529999999999</v>
      </c>
      <c r="D35" s="6" t="s">
        <v>34</v>
      </c>
      <c r="E35" s="6" t="s">
        <v>34</v>
      </c>
      <c r="F35" s="6" t="s">
        <v>34</v>
      </c>
      <c r="G35" s="6" t="s">
        <v>34</v>
      </c>
      <c r="H35" s="6" t="s">
        <v>32</v>
      </c>
      <c r="I35" s="6">
        <v>64.7</v>
      </c>
      <c r="J35" s="6" t="s">
        <v>33</v>
      </c>
      <c r="K35" s="18" t="s">
        <v>34</v>
      </c>
    </row>
    <row r="36" spans="1:11" s="12" customFormat="1" ht="31.5" customHeight="1">
      <c r="A36" s="51" t="s">
        <v>18</v>
      </c>
      <c r="B36" s="52" t="s">
        <v>49</v>
      </c>
      <c r="C36" s="33">
        <f>2666960.27/1000</f>
        <v>2666.96027</v>
      </c>
      <c r="D36" s="6" t="s">
        <v>32</v>
      </c>
      <c r="E36" s="6">
        <v>65.099999999999994</v>
      </c>
      <c r="F36" s="6" t="s">
        <v>33</v>
      </c>
      <c r="G36" s="30" t="s">
        <v>50</v>
      </c>
      <c r="H36" s="30" t="s">
        <v>38</v>
      </c>
      <c r="I36" s="30">
        <v>46</v>
      </c>
      <c r="J36" s="30" t="s">
        <v>33</v>
      </c>
      <c r="K36" s="36" t="s">
        <v>34</v>
      </c>
    </row>
    <row r="37" spans="1:11" s="12" customFormat="1" ht="24" customHeight="1">
      <c r="A37" s="53"/>
      <c r="B37" s="54"/>
      <c r="C37" s="34"/>
      <c r="D37" s="6" t="s">
        <v>32</v>
      </c>
      <c r="E37" s="6">
        <v>40.299999999999997</v>
      </c>
      <c r="F37" s="6" t="s">
        <v>33</v>
      </c>
      <c r="G37" s="31"/>
      <c r="H37" s="31"/>
      <c r="I37" s="31"/>
      <c r="J37" s="31"/>
      <c r="K37" s="37"/>
    </row>
    <row r="38" spans="1:11" s="12" customFormat="1" ht="24.75" customHeight="1">
      <c r="A38" s="55"/>
      <c r="B38" s="56"/>
      <c r="C38" s="35"/>
      <c r="D38" s="6" t="s">
        <v>43</v>
      </c>
      <c r="E38" s="6">
        <v>27</v>
      </c>
      <c r="F38" s="6" t="s">
        <v>33</v>
      </c>
      <c r="G38" s="32"/>
      <c r="H38" s="32"/>
      <c r="I38" s="32"/>
      <c r="J38" s="32"/>
      <c r="K38" s="38"/>
    </row>
    <row r="39" spans="1:11" s="12" customFormat="1" ht="33" customHeight="1">
      <c r="A39" s="51" t="s">
        <v>51</v>
      </c>
      <c r="B39" s="52" t="s">
        <v>52</v>
      </c>
      <c r="C39" s="33">
        <f>794488.95/1000</f>
        <v>794.48894999999993</v>
      </c>
      <c r="D39" s="6" t="s">
        <v>32</v>
      </c>
      <c r="E39" s="6">
        <v>44.7</v>
      </c>
      <c r="F39" s="6" t="s">
        <v>33</v>
      </c>
      <c r="G39" s="30" t="s">
        <v>34</v>
      </c>
      <c r="H39" s="30" t="s">
        <v>34</v>
      </c>
      <c r="I39" s="30" t="s">
        <v>34</v>
      </c>
      <c r="J39" s="30" t="s">
        <v>34</v>
      </c>
      <c r="K39" s="36" t="s">
        <v>34</v>
      </c>
    </row>
    <row r="40" spans="1:11" s="12" customFormat="1" ht="18.600000000000001" customHeight="1">
      <c r="A40" s="55"/>
      <c r="B40" s="56"/>
      <c r="C40" s="35"/>
      <c r="D40" s="6" t="s">
        <v>32</v>
      </c>
      <c r="E40" s="6">
        <v>45</v>
      </c>
      <c r="F40" s="6" t="s">
        <v>33</v>
      </c>
      <c r="G40" s="32"/>
      <c r="H40" s="32"/>
      <c r="I40" s="32"/>
      <c r="J40" s="32"/>
      <c r="K40" s="38"/>
    </row>
    <row r="41" spans="1:11" s="12" customFormat="1" ht="18.600000000000001" customHeight="1">
      <c r="A41" s="60" t="s">
        <v>7</v>
      </c>
      <c r="B41" s="57"/>
      <c r="C41" s="26">
        <f>611330/1000</f>
        <v>611.33000000000004</v>
      </c>
      <c r="D41" s="6" t="s">
        <v>34</v>
      </c>
      <c r="E41" s="6" t="s">
        <v>34</v>
      </c>
      <c r="F41" s="6" t="s">
        <v>34</v>
      </c>
      <c r="G41" s="24" t="s">
        <v>53</v>
      </c>
      <c r="H41" s="25" t="s">
        <v>32</v>
      </c>
      <c r="I41" s="25">
        <v>44.7</v>
      </c>
      <c r="J41" s="25" t="s">
        <v>33</v>
      </c>
      <c r="K41" s="27" t="s">
        <v>34</v>
      </c>
    </row>
    <row r="42" spans="1:11" s="12" customFormat="1" ht="52.5" customHeight="1">
      <c r="A42" s="58" t="s">
        <v>19</v>
      </c>
      <c r="B42" s="57" t="s">
        <v>54</v>
      </c>
      <c r="C42" s="29">
        <f>1028700.33/1000</f>
        <v>1028.7003299999999</v>
      </c>
      <c r="D42" s="6" t="s">
        <v>32</v>
      </c>
      <c r="E42" s="6">
        <v>53.3</v>
      </c>
      <c r="F42" s="6" t="s">
        <v>33</v>
      </c>
      <c r="G42" s="23" t="s">
        <v>34</v>
      </c>
      <c r="H42" s="6" t="s">
        <v>34</v>
      </c>
      <c r="I42" s="6" t="s">
        <v>34</v>
      </c>
      <c r="J42" s="6" t="s">
        <v>34</v>
      </c>
      <c r="K42" s="18" t="s">
        <v>34</v>
      </c>
    </row>
    <row r="43" spans="1:11" s="12" customFormat="1" ht="45">
      <c r="A43" s="51" t="s">
        <v>20</v>
      </c>
      <c r="B43" s="52" t="s">
        <v>17</v>
      </c>
      <c r="C43" s="33">
        <f>1150904.72/1000</f>
        <v>1150.90472</v>
      </c>
      <c r="D43" s="6" t="s">
        <v>40</v>
      </c>
      <c r="E43" s="6">
        <v>51.93</v>
      </c>
      <c r="F43" s="6" t="s">
        <v>33</v>
      </c>
      <c r="G43" s="30" t="s">
        <v>34</v>
      </c>
      <c r="H43" s="30" t="s">
        <v>34</v>
      </c>
      <c r="I43" s="30" t="s">
        <v>34</v>
      </c>
      <c r="J43" s="30" t="s">
        <v>34</v>
      </c>
      <c r="K43" s="36" t="s">
        <v>34</v>
      </c>
    </row>
    <row r="44" spans="1:11" s="12" customFormat="1">
      <c r="A44" s="53"/>
      <c r="B44" s="54"/>
      <c r="C44" s="34"/>
      <c r="D44" s="6" t="s">
        <v>32</v>
      </c>
      <c r="E44" s="6">
        <v>41.8</v>
      </c>
      <c r="F44" s="6" t="s">
        <v>33</v>
      </c>
      <c r="G44" s="31"/>
      <c r="H44" s="31"/>
      <c r="I44" s="31"/>
      <c r="J44" s="31"/>
      <c r="K44" s="37"/>
    </row>
    <row r="45" spans="1:11" s="12" customFormat="1">
      <c r="A45" s="53"/>
      <c r="B45" s="54"/>
      <c r="C45" s="34"/>
      <c r="D45" s="6" t="s">
        <v>32</v>
      </c>
      <c r="E45" s="6">
        <v>30.9</v>
      </c>
      <c r="F45" s="6" t="s">
        <v>33</v>
      </c>
      <c r="G45" s="31"/>
      <c r="H45" s="31"/>
      <c r="I45" s="31"/>
      <c r="J45" s="31"/>
      <c r="K45" s="37"/>
    </row>
    <row r="46" spans="1:11" s="12" customFormat="1">
      <c r="A46" s="53"/>
      <c r="B46" s="54"/>
      <c r="C46" s="34"/>
      <c r="D46" s="6" t="s">
        <v>38</v>
      </c>
      <c r="E46" s="6">
        <v>500</v>
      </c>
      <c r="F46" s="6" t="s">
        <v>33</v>
      </c>
      <c r="G46" s="31"/>
      <c r="H46" s="31"/>
      <c r="I46" s="31"/>
      <c r="J46" s="31"/>
      <c r="K46" s="37"/>
    </row>
    <row r="47" spans="1:11" s="12" customFormat="1">
      <c r="A47" s="55"/>
      <c r="B47" s="56"/>
      <c r="C47" s="35"/>
      <c r="D47" s="6" t="s">
        <v>41</v>
      </c>
      <c r="E47" s="6">
        <v>17</v>
      </c>
      <c r="F47" s="6" t="s">
        <v>33</v>
      </c>
      <c r="G47" s="32"/>
      <c r="H47" s="32"/>
      <c r="I47" s="32"/>
      <c r="J47" s="32"/>
      <c r="K47" s="38"/>
    </row>
    <row r="48" spans="1:11" s="12" customFormat="1" ht="31.15" customHeight="1">
      <c r="A48" s="51" t="s">
        <v>22</v>
      </c>
      <c r="B48" s="52" t="s">
        <v>69</v>
      </c>
      <c r="C48" s="33">
        <f>1015552.74/1000</f>
        <v>1015.55274</v>
      </c>
      <c r="D48" s="6" t="s">
        <v>32</v>
      </c>
      <c r="E48" s="6">
        <v>43.84</v>
      </c>
      <c r="F48" s="6" t="s">
        <v>33</v>
      </c>
      <c r="G48" s="30" t="s">
        <v>34</v>
      </c>
      <c r="H48" s="30" t="s">
        <v>34</v>
      </c>
      <c r="I48" s="30" t="s">
        <v>34</v>
      </c>
      <c r="J48" s="30" t="s">
        <v>34</v>
      </c>
      <c r="K48" s="36" t="s">
        <v>34</v>
      </c>
    </row>
    <row r="49" spans="1:11" s="12" customFormat="1">
      <c r="A49" s="55"/>
      <c r="B49" s="56"/>
      <c r="C49" s="35"/>
      <c r="D49" s="6" t="s">
        <v>32</v>
      </c>
      <c r="E49" s="6">
        <v>40.799999999999997</v>
      </c>
      <c r="F49" s="6" t="s">
        <v>33</v>
      </c>
      <c r="G49" s="32"/>
      <c r="H49" s="32"/>
      <c r="I49" s="32"/>
      <c r="J49" s="32"/>
      <c r="K49" s="38"/>
    </row>
    <row r="50" spans="1:11" s="12" customFormat="1">
      <c r="A50" s="50" t="s">
        <v>8</v>
      </c>
      <c r="B50" s="50"/>
      <c r="C50" s="7">
        <f>8100/1000</f>
        <v>8.1</v>
      </c>
      <c r="D50" s="6" t="s">
        <v>34</v>
      </c>
      <c r="E50" s="6" t="s">
        <v>34</v>
      </c>
      <c r="F50" s="6" t="s">
        <v>34</v>
      </c>
      <c r="G50" s="6" t="s">
        <v>34</v>
      </c>
      <c r="H50" s="6" t="s">
        <v>32</v>
      </c>
      <c r="I50" s="6">
        <v>43.84</v>
      </c>
      <c r="J50" s="6" t="s">
        <v>33</v>
      </c>
      <c r="K50" s="22" t="s">
        <v>34</v>
      </c>
    </row>
    <row r="51" spans="1:11" s="12" customFormat="1" ht="45">
      <c r="A51" s="49" t="s">
        <v>23</v>
      </c>
      <c r="B51" s="50" t="s">
        <v>12</v>
      </c>
      <c r="C51" s="7">
        <f>1107725/1000</f>
        <v>1107.7249999999999</v>
      </c>
      <c r="D51" s="6" t="s">
        <v>37</v>
      </c>
      <c r="E51" s="6">
        <v>42.3</v>
      </c>
      <c r="F51" s="6" t="s">
        <v>33</v>
      </c>
      <c r="G51" s="6" t="s">
        <v>34</v>
      </c>
      <c r="H51" s="6" t="s">
        <v>34</v>
      </c>
      <c r="I51" s="6" t="s">
        <v>34</v>
      </c>
      <c r="J51" s="6" t="s">
        <v>34</v>
      </c>
      <c r="K51" s="18" t="s">
        <v>34</v>
      </c>
    </row>
    <row r="52" spans="1:11" s="12" customFormat="1">
      <c r="A52" s="51" t="s">
        <v>24</v>
      </c>
      <c r="B52" s="52" t="s">
        <v>25</v>
      </c>
      <c r="C52" s="33">
        <f>1254725.05/1000</f>
        <v>1254.72505</v>
      </c>
      <c r="D52" s="6" t="s">
        <v>32</v>
      </c>
      <c r="E52" s="6">
        <v>51.07</v>
      </c>
      <c r="F52" s="6" t="s">
        <v>33</v>
      </c>
      <c r="G52" s="30" t="s">
        <v>34</v>
      </c>
      <c r="H52" s="30" t="s">
        <v>34</v>
      </c>
      <c r="I52" s="30" t="s">
        <v>34</v>
      </c>
      <c r="J52" s="30" t="s">
        <v>34</v>
      </c>
      <c r="K52" s="36" t="s">
        <v>34</v>
      </c>
    </row>
    <row r="53" spans="1:11" s="12" customFormat="1" ht="30.6" customHeight="1">
      <c r="A53" s="55"/>
      <c r="B53" s="56"/>
      <c r="C53" s="35"/>
      <c r="D53" s="6" t="s">
        <v>32</v>
      </c>
      <c r="E53" s="6">
        <v>29.7</v>
      </c>
      <c r="F53" s="6" t="s">
        <v>33</v>
      </c>
      <c r="G53" s="32"/>
      <c r="H53" s="32"/>
      <c r="I53" s="32"/>
      <c r="J53" s="32"/>
      <c r="K53" s="38"/>
    </row>
    <row r="54" spans="1:11" s="12" customFormat="1" ht="45">
      <c r="A54" s="49" t="s">
        <v>26</v>
      </c>
      <c r="B54" s="50" t="s">
        <v>17</v>
      </c>
      <c r="C54" s="7">
        <f>1293179.12/1000</f>
        <v>1293.17912</v>
      </c>
      <c r="D54" s="6" t="s">
        <v>40</v>
      </c>
      <c r="E54" s="6">
        <v>48.3</v>
      </c>
      <c r="F54" s="6" t="s">
        <v>33</v>
      </c>
      <c r="G54" s="6" t="s">
        <v>34</v>
      </c>
      <c r="H54" s="6" t="s">
        <v>34</v>
      </c>
      <c r="I54" s="6" t="s">
        <v>34</v>
      </c>
      <c r="J54" s="6" t="s">
        <v>34</v>
      </c>
      <c r="K54" s="18" t="s">
        <v>34</v>
      </c>
    </row>
    <row r="55" spans="1:11" s="12" customFormat="1" ht="45">
      <c r="A55" s="49" t="s">
        <v>27</v>
      </c>
      <c r="B55" s="50" t="s">
        <v>12</v>
      </c>
      <c r="C55" s="7">
        <f>938066.33/1000</f>
        <v>938.06632999999999</v>
      </c>
      <c r="D55" s="6" t="s">
        <v>40</v>
      </c>
      <c r="E55" s="6">
        <v>53.2</v>
      </c>
      <c r="F55" s="6" t="s">
        <v>33</v>
      </c>
      <c r="G55" s="6" t="s">
        <v>34</v>
      </c>
      <c r="H55" s="6" t="s">
        <v>34</v>
      </c>
      <c r="I55" s="6" t="s">
        <v>34</v>
      </c>
      <c r="J55" s="6" t="s">
        <v>34</v>
      </c>
      <c r="K55" s="18" t="s">
        <v>34</v>
      </c>
    </row>
    <row r="56" spans="1:11" s="12" customFormat="1" ht="45">
      <c r="A56" s="52" t="s">
        <v>7</v>
      </c>
      <c r="B56" s="52"/>
      <c r="C56" s="33">
        <f>515193.78/1000</f>
        <v>515.19378000000006</v>
      </c>
      <c r="D56" s="6" t="s">
        <v>40</v>
      </c>
      <c r="E56" s="6">
        <v>53.2</v>
      </c>
      <c r="F56" s="6" t="s">
        <v>33</v>
      </c>
      <c r="G56" s="30" t="s">
        <v>34</v>
      </c>
      <c r="H56" s="30" t="s">
        <v>34</v>
      </c>
      <c r="I56" s="30" t="s">
        <v>34</v>
      </c>
      <c r="J56" s="30" t="s">
        <v>34</v>
      </c>
      <c r="K56" s="36" t="s">
        <v>34</v>
      </c>
    </row>
    <row r="57" spans="1:11" s="12" customFormat="1">
      <c r="A57" s="56"/>
      <c r="B57" s="56"/>
      <c r="C57" s="35"/>
      <c r="D57" s="6" t="s">
        <v>43</v>
      </c>
      <c r="E57" s="6">
        <v>23.5</v>
      </c>
      <c r="F57" s="6" t="s">
        <v>33</v>
      </c>
      <c r="G57" s="32"/>
      <c r="H57" s="32"/>
      <c r="I57" s="32"/>
      <c r="J57" s="32"/>
      <c r="K57" s="38"/>
    </row>
    <row r="58" spans="1:11" s="12" customFormat="1">
      <c r="A58" s="50" t="s">
        <v>8</v>
      </c>
      <c r="B58" s="50"/>
      <c r="C58" s="7" t="s">
        <v>34</v>
      </c>
      <c r="D58" s="6" t="s">
        <v>34</v>
      </c>
      <c r="E58" s="6" t="s">
        <v>34</v>
      </c>
      <c r="F58" s="6" t="s">
        <v>34</v>
      </c>
      <c r="G58" s="6" t="s">
        <v>34</v>
      </c>
      <c r="H58" s="6" t="s">
        <v>32</v>
      </c>
      <c r="I58" s="6">
        <v>53.2</v>
      </c>
      <c r="J58" s="6" t="s">
        <v>33</v>
      </c>
      <c r="K58" s="22" t="s">
        <v>34</v>
      </c>
    </row>
    <row r="59" spans="1:11" s="12" customFormat="1">
      <c r="A59" s="50" t="s">
        <v>9</v>
      </c>
      <c r="B59" s="50"/>
      <c r="C59" s="7" t="s">
        <v>34</v>
      </c>
      <c r="D59" s="6" t="s">
        <v>34</v>
      </c>
      <c r="E59" s="6" t="s">
        <v>34</v>
      </c>
      <c r="F59" s="6" t="s">
        <v>34</v>
      </c>
      <c r="G59" s="6" t="s">
        <v>34</v>
      </c>
      <c r="H59" s="6" t="s">
        <v>32</v>
      </c>
      <c r="I59" s="6">
        <v>53.2</v>
      </c>
      <c r="J59" s="6" t="s">
        <v>33</v>
      </c>
      <c r="K59" s="22" t="s">
        <v>34</v>
      </c>
    </row>
    <row r="60" spans="1:11" s="12" customFormat="1" ht="45">
      <c r="A60" s="49" t="s">
        <v>28</v>
      </c>
      <c r="B60" s="50" t="s">
        <v>55</v>
      </c>
      <c r="C60" s="7">
        <f>753019.94/1000</f>
        <v>753.01993999999991</v>
      </c>
      <c r="D60" s="6" t="s">
        <v>44</v>
      </c>
      <c r="E60" s="6">
        <v>52.6</v>
      </c>
      <c r="F60" s="6" t="s">
        <v>33</v>
      </c>
      <c r="G60" s="6" t="s">
        <v>34</v>
      </c>
      <c r="H60" s="6" t="s">
        <v>32</v>
      </c>
      <c r="I60" s="6">
        <v>50.9</v>
      </c>
      <c r="J60" s="6" t="s">
        <v>33</v>
      </c>
      <c r="K60" s="18" t="s">
        <v>34</v>
      </c>
    </row>
    <row r="61" spans="1:11" s="12" customFormat="1" ht="60">
      <c r="A61" s="49" t="s">
        <v>29</v>
      </c>
      <c r="B61" s="50" t="s">
        <v>30</v>
      </c>
      <c r="C61" s="7">
        <f>1443723.78/1000</f>
        <v>1443.72378</v>
      </c>
      <c r="D61" s="6" t="s">
        <v>34</v>
      </c>
      <c r="E61" s="6" t="s">
        <v>34</v>
      </c>
      <c r="F61" s="6" t="s">
        <v>34</v>
      </c>
      <c r="G61" s="6" t="s">
        <v>34</v>
      </c>
      <c r="H61" s="6" t="s">
        <v>32</v>
      </c>
      <c r="I61" s="6">
        <v>51.9</v>
      </c>
      <c r="J61" s="6" t="s">
        <v>33</v>
      </c>
      <c r="K61" s="18" t="s">
        <v>34</v>
      </c>
    </row>
    <row r="62" spans="1:11" s="12" customFormat="1">
      <c r="A62" s="52" t="s">
        <v>7</v>
      </c>
      <c r="B62" s="52"/>
      <c r="C62" s="33">
        <f>1194302.1/1000</f>
        <v>1194.3021000000001</v>
      </c>
      <c r="D62" s="6" t="s">
        <v>32</v>
      </c>
      <c r="E62" s="6">
        <v>51.1</v>
      </c>
      <c r="F62" s="6" t="s">
        <v>33</v>
      </c>
      <c r="G62" s="30" t="s">
        <v>34</v>
      </c>
      <c r="H62" s="30" t="s">
        <v>32</v>
      </c>
      <c r="I62" s="30">
        <v>51.9</v>
      </c>
      <c r="J62" s="30" t="s">
        <v>33</v>
      </c>
      <c r="K62" s="36" t="s">
        <v>34</v>
      </c>
    </row>
    <row r="63" spans="1:11" s="12" customFormat="1">
      <c r="A63" s="54"/>
      <c r="B63" s="54"/>
      <c r="C63" s="34"/>
      <c r="D63" s="6" t="s">
        <v>32</v>
      </c>
      <c r="E63" s="6">
        <v>49.1</v>
      </c>
      <c r="F63" s="6" t="s">
        <v>33</v>
      </c>
      <c r="G63" s="31"/>
      <c r="H63" s="31"/>
      <c r="I63" s="31"/>
      <c r="J63" s="31"/>
      <c r="K63" s="37"/>
    </row>
    <row r="64" spans="1:11" s="12" customFormat="1">
      <c r="A64" s="56"/>
      <c r="B64" s="56"/>
      <c r="C64" s="35"/>
      <c r="D64" s="6" t="s">
        <v>38</v>
      </c>
      <c r="E64" s="6">
        <v>939</v>
      </c>
      <c r="F64" s="6" t="s">
        <v>33</v>
      </c>
      <c r="G64" s="32"/>
      <c r="H64" s="32"/>
      <c r="I64" s="32"/>
      <c r="J64" s="32"/>
      <c r="K64" s="38"/>
    </row>
    <row r="65" spans="1:11" s="12" customFormat="1">
      <c r="A65" s="61" t="s">
        <v>8</v>
      </c>
      <c r="B65" s="61"/>
      <c r="C65" s="16" t="s">
        <v>34</v>
      </c>
      <c r="D65" s="6" t="s">
        <v>34</v>
      </c>
      <c r="E65" s="6" t="s">
        <v>34</v>
      </c>
      <c r="F65" s="6" t="s">
        <v>34</v>
      </c>
      <c r="G65" s="17" t="s">
        <v>34</v>
      </c>
      <c r="H65" s="6" t="s">
        <v>32</v>
      </c>
      <c r="I65" s="6">
        <v>51.9</v>
      </c>
      <c r="J65" s="6" t="s">
        <v>33</v>
      </c>
      <c r="K65" s="18" t="s">
        <v>34</v>
      </c>
    </row>
    <row r="66" spans="1:11" s="12" customFormat="1">
      <c r="A66" s="50" t="s">
        <v>8</v>
      </c>
      <c r="B66" s="50"/>
      <c r="C66" s="7" t="s">
        <v>34</v>
      </c>
      <c r="D66" s="6" t="s">
        <v>34</v>
      </c>
      <c r="E66" s="6" t="s">
        <v>34</v>
      </c>
      <c r="F66" s="6" t="s">
        <v>34</v>
      </c>
      <c r="G66" s="6" t="s">
        <v>34</v>
      </c>
      <c r="H66" s="6" t="s">
        <v>32</v>
      </c>
      <c r="I66" s="6">
        <v>49.1</v>
      </c>
      <c r="J66" s="6" t="s">
        <v>33</v>
      </c>
      <c r="K66" s="22" t="s">
        <v>34</v>
      </c>
    </row>
    <row r="67" spans="1:11" s="12" customFormat="1" ht="30">
      <c r="A67" s="49" t="s">
        <v>42</v>
      </c>
      <c r="B67" s="50" t="s">
        <v>17</v>
      </c>
      <c r="C67" s="7">
        <f>794296.55/1000</f>
        <v>794.29655000000002</v>
      </c>
      <c r="D67" s="6" t="s">
        <v>32</v>
      </c>
      <c r="E67" s="6">
        <v>44.7</v>
      </c>
      <c r="F67" s="6" t="s">
        <v>33</v>
      </c>
      <c r="G67" s="6" t="s">
        <v>34</v>
      </c>
      <c r="H67" s="6" t="s">
        <v>34</v>
      </c>
      <c r="I67" s="6" t="s">
        <v>34</v>
      </c>
      <c r="J67" s="6" t="s">
        <v>34</v>
      </c>
      <c r="K67" s="18" t="s">
        <v>34</v>
      </c>
    </row>
    <row r="68" spans="1:11" s="12" customFormat="1">
      <c r="A68" s="50" t="s">
        <v>7</v>
      </c>
      <c r="B68" s="50"/>
      <c r="C68" s="7">
        <f>692601.6/1000</f>
        <v>692.60159999999996</v>
      </c>
      <c r="D68" s="6" t="s">
        <v>34</v>
      </c>
      <c r="E68" s="6" t="s">
        <v>34</v>
      </c>
      <c r="F68" s="6" t="s">
        <v>34</v>
      </c>
      <c r="G68" s="6" t="s">
        <v>34</v>
      </c>
      <c r="H68" s="6" t="s">
        <v>32</v>
      </c>
      <c r="I68" s="6">
        <v>44.7</v>
      </c>
      <c r="J68" s="6" t="s">
        <v>33</v>
      </c>
      <c r="K68" s="18" t="s">
        <v>34</v>
      </c>
    </row>
    <row r="69" spans="1:11" s="12" customFormat="1">
      <c r="A69" s="50" t="s">
        <v>9</v>
      </c>
      <c r="B69" s="50"/>
      <c r="C69" s="7" t="s">
        <v>34</v>
      </c>
      <c r="D69" s="6" t="s">
        <v>34</v>
      </c>
      <c r="E69" s="6" t="s">
        <v>34</v>
      </c>
      <c r="F69" s="6" t="s">
        <v>34</v>
      </c>
      <c r="G69" s="6" t="s">
        <v>34</v>
      </c>
      <c r="H69" s="6" t="s">
        <v>32</v>
      </c>
      <c r="I69" s="6">
        <v>44.7</v>
      </c>
      <c r="J69" s="6" t="s">
        <v>33</v>
      </c>
      <c r="K69" s="18" t="s">
        <v>34</v>
      </c>
    </row>
    <row r="70" spans="1:11">
      <c r="A70" s="2"/>
      <c r="B70" s="2"/>
      <c r="C70" s="3"/>
      <c r="D70" s="4"/>
      <c r="E70" s="4"/>
      <c r="F70" s="4"/>
      <c r="G70" s="4"/>
      <c r="H70" s="4"/>
      <c r="I70" s="4"/>
      <c r="J70" s="4"/>
    </row>
    <row r="71" spans="1:11">
      <c r="C71" s="1"/>
    </row>
    <row r="72" spans="1:11" ht="45" customHeight="1">
      <c r="A72" s="40" t="s">
        <v>31</v>
      </c>
      <c r="B72" s="40"/>
      <c r="C72" s="40"/>
      <c r="E72" t="s">
        <v>56</v>
      </c>
    </row>
  </sheetData>
  <mergeCells count="116">
    <mergeCell ref="G28:G30"/>
    <mergeCell ref="K39:K40"/>
    <mergeCell ref="K36:K38"/>
    <mergeCell ref="K22:K24"/>
    <mergeCell ref="K25:K26"/>
    <mergeCell ref="K32:K33"/>
    <mergeCell ref="K3:K4"/>
    <mergeCell ref="K18:K21"/>
    <mergeCell ref="K28:K30"/>
    <mergeCell ref="C8:C12"/>
    <mergeCell ref="G8:G12"/>
    <mergeCell ref="H8:H12"/>
    <mergeCell ref="I39:I40"/>
    <mergeCell ref="K8:K12"/>
    <mergeCell ref="J8:J12"/>
    <mergeCell ref="J39:J40"/>
    <mergeCell ref="C3:C4"/>
    <mergeCell ref="G36:G38"/>
    <mergeCell ref="H28:H30"/>
    <mergeCell ref="C13:C14"/>
    <mergeCell ref="H39:H40"/>
    <mergeCell ref="C39:C40"/>
    <mergeCell ref="G39:G40"/>
    <mergeCell ref="K13:K14"/>
    <mergeCell ref="J13:J14"/>
    <mergeCell ref="I13:I14"/>
    <mergeCell ref="H13:H14"/>
    <mergeCell ref="G13:G14"/>
    <mergeCell ref="C36:C38"/>
    <mergeCell ref="G25:G26"/>
    <mergeCell ref="B3:B4"/>
    <mergeCell ref="A3:A4"/>
    <mergeCell ref="H3:J3"/>
    <mergeCell ref="A25:A26"/>
    <mergeCell ref="B25:B26"/>
    <mergeCell ref="C25:C26"/>
    <mergeCell ref="B18:B21"/>
    <mergeCell ref="A18:A21"/>
    <mergeCell ref="J18:J21"/>
    <mergeCell ref="I18:I21"/>
    <mergeCell ref="H18:H21"/>
    <mergeCell ref="C18:C21"/>
    <mergeCell ref="C22:C24"/>
    <mergeCell ref="B22:B24"/>
    <mergeCell ref="A22:A24"/>
    <mergeCell ref="D3:G3"/>
    <mergeCell ref="I22:I24"/>
    <mergeCell ref="J22:J24"/>
    <mergeCell ref="G18:G21"/>
    <mergeCell ref="G22:G24"/>
    <mergeCell ref="B13:B14"/>
    <mergeCell ref="A13:A14"/>
    <mergeCell ref="A56:A57"/>
    <mergeCell ref="A72:C72"/>
    <mergeCell ref="C43:C47"/>
    <mergeCell ref="B43:B47"/>
    <mergeCell ref="A43:A47"/>
    <mergeCell ref="J43:J47"/>
    <mergeCell ref="I43:I47"/>
    <mergeCell ref="H43:H47"/>
    <mergeCell ref="A39:A40"/>
    <mergeCell ref="I48:I49"/>
    <mergeCell ref="H48:H49"/>
    <mergeCell ref="C48:C49"/>
    <mergeCell ref="H56:H57"/>
    <mergeCell ref="I56:I57"/>
    <mergeCell ref="B62:B64"/>
    <mergeCell ref="A62:A64"/>
    <mergeCell ref="B39:B40"/>
    <mergeCell ref="J56:J57"/>
    <mergeCell ref="B48:B49"/>
    <mergeCell ref="A48:A49"/>
    <mergeCell ref="G52:G53"/>
    <mergeCell ref="B36:B38"/>
    <mergeCell ref="A36:A38"/>
    <mergeCell ref="A1:K1"/>
    <mergeCell ref="K52:K53"/>
    <mergeCell ref="B56:B57"/>
    <mergeCell ref="C56:C57"/>
    <mergeCell ref="A52:A53"/>
    <mergeCell ref="B52:B53"/>
    <mergeCell ref="J48:J49"/>
    <mergeCell ref="C32:C33"/>
    <mergeCell ref="A32:A33"/>
    <mergeCell ref="B32:B33"/>
    <mergeCell ref="I28:I30"/>
    <mergeCell ref="J28:J30"/>
    <mergeCell ref="C28:C30"/>
    <mergeCell ref="B28:B30"/>
    <mergeCell ref="A28:A30"/>
    <mergeCell ref="J32:J33"/>
    <mergeCell ref="I32:I33"/>
    <mergeCell ref="H32:H33"/>
    <mergeCell ref="H22:H24"/>
    <mergeCell ref="A8:A12"/>
    <mergeCell ref="B8:B12"/>
    <mergeCell ref="I8:I12"/>
    <mergeCell ref="I62:I64"/>
    <mergeCell ref="H62:H64"/>
    <mergeCell ref="C62:C64"/>
    <mergeCell ref="I52:I53"/>
    <mergeCell ref="J62:J64"/>
    <mergeCell ref="C52:C53"/>
    <mergeCell ref="K62:K64"/>
    <mergeCell ref="H36:H38"/>
    <mergeCell ref="I36:I38"/>
    <mergeCell ref="J36:J38"/>
    <mergeCell ref="G56:G57"/>
    <mergeCell ref="G62:G64"/>
    <mergeCell ref="H52:H53"/>
    <mergeCell ref="K56:K57"/>
    <mergeCell ref="K43:K47"/>
    <mergeCell ref="J52:J53"/>
    <mergeCell ref="G43:G47"/>
    <mergeCell ref="G48:G49"/>
    <mergeCell ref="K48:K49"/>
  </mergeCells>
  <pageMargins left="0.70866141732283472" right="0.70866141732283472" top="0.86614173228346458" bottom="0.47244094488188981" header="0" footer="0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УСЗН 2015 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2015-05-08T09:18:59Z</dcterms:modified>
</cp:coreProperties>
</file>