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05"/>
  </bookViews>
  <sheets>
    <sheet name="Приложение 7 " sheetId="4" r:id="rId1"/>
  </sheets>
  <definedNames>
    <definedName name="_xlnm._FilterDatabase" localSheetId="0" hidden="1">'Приложение 7 '!$A$13:$F$58</definedName>
    <definedName name="_xlnm.Print_Titles" localSheetId="0">'Приложение 7 '!$11:$13</definedName>
    <definedName name="_xlnm.Print_Area" localSheetId="0">'Приложение 7 '!$A$1:$E$58</definedName>
  </definedNames>
  <calcPr calcId="125725"/>
</workbook>
</file>

<file path=xl/calcChain.xml><?xml version="1.0" encoding="utf-8"?>
<calcChain xmlns="http://schemas.openxmlformats.org/spreadsheetml/2006/main">
  <c r="D87" i="4"/>
  <c r="E87"/>
  <c r="C87"/>
  <c r="D66"/>
  <c r="E66"/>
  <c r="C66"/>
  <c r="D64"/>
  <c r="E64"/>
  <c r="C64"/>
  <c r="D58"/>
  <c r="E58"/>
  <c r="C58"/>
  <c r="E47"/>
  <c r="D47"/>
  <c r="C47"/>
  <c r="D63"/>
  <c r="E63"/>
  <c r="C63"/>
  <c r="C78" l="1"/>
  <c r="D79" l="1"/>
  <c r="C65" l="1"/>
  <c r="C80" s="1"/>
  <c r="C79" l="1"/>
  <c r="C81"/>
  <c r="D78"/>
  <c r="E78"/>
  <c r="E81" l="1"/>
  <c r="D81"/>
  <c r="E65"/>
  <c r="E80" s="1"/>
  <c r="D65"/>
  <c r="D80" s="1"/>
  <c r="E79"/>
  <c r="E53"/>
  <c r="D53"/>
  <c r="E50"/>
  <c r="E85" s="1"/>
  <c r="E97" s="1"/>
  <c r="D50"/>
  <c r="D85" s="1"/>
  <c r="D97" s="1"/>
  <c r="C50"/>
  <c r="C85" s="1"/>
  <c r="E43"/>
  <c r="D43"/>
  <c r="C43"/>
  <c r="E40"/>
  <c r="D40"/>
  <c r="C40"/>
  <c r="E35"/>
  <c r="D35"/>
  <c r="C35"/>
  <c r="E33"/>
  <c r="D33"/>
  <c r="C33"/>
  <c r="E30"/>
  <c r="D30"/>
  <c r="C30"/>
  <c r="E27"/>
  <c r="D27"/>
  <c r="C27"/>
  <c r="C22"/>
  <c r="E22"/>
  <c r="D22"/>
  <c r="E17"/>
  <c r="D17"/>
  <c r="E14"/>
  <c r="D14"/>
  <c r="C14"/>
  <c r="E99" l="1"/>
  <c r="D61"/>
  <c r="D99"/>
  <c r="E61"/>
  <c r="E86"/>
  <c r="E98" s="1"/>
  <c r="C97"/>
  <c r="D86"/>
  <c r="D98" s="1"/>
  <c r="D67"/>
  <c r="D82" s="1"/>
  <c r="E67"/>
  <c r="E82" s="1"/>
  <c r="C17"/>
  <c r="C53"/>
  <c r="C61" l="1"/>
  <c r="C86"/>
  <c r="C99"/>
  <c r="E88"/>
  <c r="E89" s="1"/>
  <c r="D88"/>
  <c r="D89" s="1"/>
  <c r="D68"/>
  <c r="E68"/>
  <c r="E100" l="1"/>
  <c r="D100"/>
  <c r="C98"/>
  <c r="C88"/>
  <c r="C67"/>
  <c r="C68" s="1"/>
  <c r="C89" l="1"/>
  <c r="C100"/>
  <c r="C82"/>
</calcChain>
</file>

<file path=xl/sharedStrings.xml><?xml version="1.0" encoding="utf-8"?>
<sst xmlns="http://schemas.openxmlformats.org/spreadsheetml/2006/main" count="79" uniqueCount="36">
  <si>
    <t>Наименование межбюджетных трансфертов, городского (сельского) поселения</t>
  </si>
  <si>
    <t>Сумма (руб.)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</si>
  <si>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</si>
  <si>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</si>
  <si>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</si>
  <si>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</si>
  <si>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</si>
  <si>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</si>
  <si>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</si>
  <si>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</si>
  <si>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</si>
  <si>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</si>
  <si>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</si>
  <si>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</si>
  <si>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ИТОГО:</t>
  </si>
  <si>
    <t>Городское поселение Дудинка</t>
  </si>
  <si>
    <t>Сельское поселение Караул</t>
  </si>
  <si>
    <t>Сельское поселение Хатанга</t>
  </si>
  <si>
    <t>Городское поселение Диксон</t>
  </si>
  <si>
    <t>Иные межбюджетные трансферты бюджетам сельских поселений на реализацию соглашений о передаче органам местного самоуправления сельских поселений отдельных  полномочий органов местного самоуправления Таймырского Долгано-Ненецкого муниципального района, предусмотренных п. 7 ст. 14 Федерального закона от 06.10.2003 №131-ФЗ «Об общих принципах организации местного самоуправления в Российской Федерации»</t>
  </si>
  <si>
    <t>Иные межбюджетные трансферты бюджетам сельских поселений на реализацию соглашений о передаче органам местного самоуправления сельских поселений отдельных  полномочий органов местного самоуправления Таймырского Долгано-Ненецкого муниципального района, предусмотренных п. 20 ст. 14 Федерального закона от 06.10.2003 №131-ФЗ «Об общих принципах организации местного самоуправления в Российской Федерации»</t>
  </si>
  <si>
    <t>Иные межбюджетные трансферты бюджетам городских и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выдаче разрешений на установку и эксплуатацию рекламных конструкций в соответствии с заключенными соглашениями</t>
  </si>
  <si>
    <t>Иные межбюджетные трансферты бюджетам городских и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</t>
  </si>
  <si>
    <t>Иные межбюджетные трансферты бюджетам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</t>
  </si>
  <si>
    <t>Иные межбюджетные трансферты бюджетам городских и сельских поселений Таймырского Долгано- Ненецкого муниципального района на реализацию мероприятий муниципальной программы «Развитие культуры и туризма в Таймырском Долгано-Ненецком муниципальном районе»</t>
  </si>
  <si>
    <t>Иные межбюджетные трансферты бюджетам городских и сельских поселений Таймырского Долгано-Ненецкого муниципального района общего характера</t>
  </si>
  <si>
    <t>2022 год</t>
  </si>
  <si>
    <t>Субвенции бюджетам городских и сельских поселений Таймырского Долгано-Ненецкого муниципального района на осуществление переданных полномочий Российской Федерации на государственную регистрацию актов гражданского состояния</t>
  </si>
  <si>
    <t>Субвенции бюджетам городских и сельских поселений Таймырского Долгано-Ненецкого муниципального района на выполнение государственных полномочий по созданию и обеспечению деятельности административных комиссий</t>
  </si>
  <si>
    <t>Дотации на выравнивание бюджетной обеспеченности поселений, входящих в состав Таймырского Долгано-Ненецкого муниципального района</t>
  </si>
  <si>
    <t>2023 год</t>
  </si>
  <si>
    <t>2024 год</t>
  </si>
  <si>
    <t>12.</t>
  </si>
  <si>
    <t>Иные межбюджетные трансферты бюджетам сельских поселений Таймырского Долгано-Ненецкого муниципального района на комплектование книжных фондов библиотек муниципальных образований Красноярского края</t>
  </si>
  <si>
    <t xml:space="preserve">Распределение межбюджетных трансфертов между бюджетами поселений за счет средств из краевого бюджета, а также собственных доходов и источников финансирования дефицита районного бюджета, в том числе на реализацию Соглашений, заключенных с органами местного самоуправления поселений муниципального района, о передаче им осуществления части полномочий муниципального района, реализацию мероприятий в рамках муниципальных программ муниципального района, на 2022 год и плановый период 2023-2024 годов </t>
  </si>
  <si>
    <t>Субвенции бюджетам городских и сельских поселений Таймырского Долгано-Ненецкого муниципального района на осуществление первичного воинского учета органами местного самоуправления поселений</t>
  </si>
</sst>
</file>

<file path=xl/styles.xml><?xml version="1.0" encoding="utf-8"?>
<styleSheet xmlns="http://schemas.openxmlformats.org/spreadsheetml/2006/main">
  <numFmts count="4">
    <numFmt numFmtId="164" formatCode="000"/>
    <numFmt numFmtId="165" formatCode="#,##0.00;[Red]\-#,##0.00;0.00"/>
    <numFmt numFmtId="166" formatCode="#,##0.00_ ;[Red]\-#,##0.00\ "/>
    <numFmt numFmtId="167" formatCode="#,##0.00;[Red]\-#,##0.00"/>
  </numFmts>
  <fonts count="23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5" fillId="0" borderId="0"/>
    <xf numFmtId="0" fontId="5" fillId="0" borderId="0"/>
    <xf numFmtId="0" fontId="4" fillId="0" borderId="0"/>
    <xf numFmtId="0" fontId="13" fillId="0" borderId="0"/>
    <xf numFmtId="0" fontId="3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</cellStyleXfs>
  <cellXfs count="77">
    <xf numFmtId="0" fontId="0" fillId="0" borderId="0" xfId="0"/>
    <xf numFmtId="0" fontId="6" fillId="0" borderId="0" xfId="1" applyFont="1"/>
    <xf numFmtId="0" fontId="7" fillId="0" borderId="0" xfId="0" applyFont="1" applyFill="1" applyBorder="1" applyAlignment="1">
      <alignment horizontal="center" vertical="center" wrapText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164" fontId="9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10" fillId="0" borderId="3" xfId="1" applyNumberFormat="1" applyFont="1" applyFill="1" applyBorder="1" applyAlignment="1" applyProtection="1">
      <alignment horizontal="right" vertical="center"/>
      <protection hidden="1"/>
    </xf>
    <xf numFmtId="165" fontId="9" fillId="0" borderId="3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Alignment="1" applyProtection="1">
      <protection hidden="1"/>
    </xf>
    <xf numFmtId="164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1" applyFont="1" applyAlignment="1">
      <alignment vertical="center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>
      <alignment horizontal="center" vertical="center"/>
    </xf>
    <xf numFmtId="0" fontId="9" fillId="0" borderId="3" xfId="1" applyFont="1" applyBorder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0" xfId="0" applyFont="1" applyFill="1" applyAlignment="1">
      <alignment vertical="center"/>
    </xf>
    <xf numFmtId="165" fontId="10" fillId="0" borderId="3" xfId="1" applyNumberFormat="1" applyFont="1" applyFill="1" applyBorder="1" applyAlignment="1" applyProtection="1">
      <alignment vertical="center"/>
      <protection hidden="1"/>
    </xf>
    <xf numFmtId="0" fontId="6" fillId="0" borderId="0" xfId="1" applyFont="1" applyFill="1" applyAlignment="1">
      <alignment vertical="center"/>
    </xf>
    <xf numFmtId="166" fontId="5" fillId="0" borderId="9" xfId="1" applyNumberFormat="1" applyFont="1" applyFill="1" applyBorder="1" applyAlignment="1">
      <alignment vertical="center"/>
    </xf>
    <xf numFmtId="166" fontId="5" fillId="0" borderId="3" xfId="1" applyNumberFormat="1" applyFont="1" applyFill="1" applyBorder="1" applyAlignment="1">
      <alignment vertical="center"/>
    </xf>
    <xf numFmtId="166" fontId="5" fillId="0" borderId="11" xfId="1" applyNumberFormat="1" applyFont="1" applyFill="1" applyBorder="1" applyAlignment="1">
      <alignment vertical="center"/>
    </xf>
    <xf numFmtId="166" fontId="5" fillId="0" borderId="8" xfId="1" applyNumberFormat="1" applyFont="1" applyBorder="1" applyAlignment="1">
      <alignment vertical="center"/>
    </xf>
    <xf numFmtId="166" fontId="5" fillId="0" borderId="10" xfId="1" applyNumberFormat="1" applyFont="1" applyBorder="1" applyAlignment="1">
      <alignment vertical="center"/>
    </xf>
    <xf numFmtId="4" fontId="12" fillId="0" borderId="1" xfId="1" applyNumberFormat="1" applyFont="1" applyFill="1" applyBorder="1" applyAlignment="1">
      <alignment vertical="center"/>
    </xf>
    <xf numFmtId="4" fontId="12" fillId="0" borderId="1" xfId="1" applyNumberFormat="1" applyFont="1" applyBorder="1" applyAlignment="1">
      <alignment vertical="center"/>
    </xf>
    <xf numFmtId="4" fontId="12" fillId="0" borderId="5" xfId="1" applyNumberFormat="1" applyFont="1" applyBorder="1" applyAlignment="1">
      <alignment vertical="center"/>
    </xf>
    <xf numFmtId="166" fontId="6" fillId="0" borderId="0" xfId="1" applyNumberFormat="1" applyFont="1" applyFill="1" applyAlignment="1">
      <alignment vertical="center"/>
    </xf>
    <xf numFmtId="166" fontId="6" fillId="0" borderId="0" xfId="1" applyNumberFormat="1" applyFont="1" applyAlignment="1">
      <alignment vertical="center"/>
    </xf>
    <xf numFmtId="4" fontId="14" fillId="0" borderId="0" xfId="1" applyNumberFormat="1" applyFont="1" applyFill="1" applyAlignment="1">
      <alignment vertical="center"/>
    </xf>
    <xf numFmtId="165" fontId="14" fillId="0" borderId="0" xfId="1" applyNumberFormat="1" applyFont="1" applyFill="1" applyAlignment="1">
      <alignment vertical="center"/>
    </xf>
    <xf numFmtId="166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16" applyNumberFormat="1" applyFont="1" applyFill="1" applyBorder="1" applyAlignment="1" applyProtection="1">
      <alignment horizontal="right" vertical="center"/>
      <protection hidden="1"/>
    </xf>
    <xf numFmtId="165" fontId="9" fillId="0" borderId="3" xfId="17" applyNumberFormat="1" applyFont="1" applyFill="1" applyBorder="1" applyAlignment="1" applyProtection="1">
      <alignment horizontal="right" vertical="center"/>
      <protection hidden="1"/>
    </xf>
    <xf numFmtId="165" fontId="9" fillId="0" borderId="3" xfId="24" applyNumberFormat="1" applyFont="1" applyFill="1" applyBorder="1" applyAlignment="1" applyProtection="1">
      <alignment horizontal="right" vertical="center"/>
      <protection hidden="1"/>
    </xf>
    <xf numFmtId="165" fontId="9" fillId="0" borderId="3" xfId="19" applyNumberFormat="1" applyFont="1" applyFill="1" applyBorder="1" applyAlignment="1" applyProtection="1">
      <alignment horizontal="right" vertical="center"/>
      <protection hidden="1"/>
    </xf>
    <xf numFmtId="165" fontId="9" fillId="0" borderId="3" xfId="21" applyNumberFormat="1" applyFont="1" applyFill="1" applyBorder="1" applyAlignment="1" applyProtection="1">
      <alignment horizontal="right" vertical="center"/>
      <protection hidden="1"/>
    </xf>
    <xf numFmtId="165" fontId="9" fillId="0" borderId="3" xfId="22" applyNumberFormat="1" applyFont="1" applyFill="1" applyBorder="1" applyAlignment="1" applyProtection="1">
      <alignment horizontal="right" vertical="center"/>
      <protection hidden="1"/>
    </xf>
    <xf numFmtId="165" fontId="9" fillId="0" borderId="3" xfId="23" applyNumberFormat="1" applyFont="1" applyFill="1" applyBorder="1" applyAlignment="1" applyProtection="1">
      <alignment horizontal="right" vertical="center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0" xfId="1" applyNumberFormat="1" applyFont="1" applyFill="1" applyAlignment="1">
      <alignment vertical="center"/>
    </xf>
    <xf numFmtId="165" fontId="9" fillId="0" borderId="3" xfId="18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0" fillId="0" borderId="3" xfId="1" applyNumberFormat="1" applyFont="1" applyFill="1" applyBorder="1" applyAlignment="1" applyProtection="1">
      <alignment horizontal="justify" vertical="center" wrapText="1"/>
      <protection hidden="1"/>
    </xf>
    <xf numFmtId="167" fontId="22" fillId="0" borderId="3" xfId="30" applyNumberFormat="1" applyFont="1" applyFill="1" applyBorder="1" applyAlignment="1" applyProtection="1">
      <protection hidden="1"/>
    </xf>
    <xf numFmtId="167" fontId="22" fillId="0" borderId="12" xfId="30" applyNumberFormat="1" applyFont="1" applyFill="1" applyBorder="1" applyAlignment="1" applyProtection="1">
      <protection hidden="1"/>
    </xf>
    <xf numFmtId="165" fontId="22" fillId="0" borderId="13" xfId="30" applyNumberFormat="1" applyFont="1" applyFill="1" applyBorder="1" applyAlignment="1" applyProtection="1">
      <protection hidden="1"/>
    </xf>
    <xf numFmtId="167" fontId="19" fillId="0" borderId="8" xfId="1" applyNumberFormat="1" applyFont="1" applyFill="1" applyBorder="1" applyAlignment="1" applyProtection="1">
      <protection hidden="1"/>
    </xf>
    <xf numFmtId="167" fontId="19" fillId="0" borderId="14" xfId="1" applyNumberFormat="1" applyFont="1" applyFill="1" applyBorder="1" applyAlignment="1" applyProtection="1">
      <protection hidden="1"/>
    </xf>
    <xf numFmtId="165" fontId="19" fillId="0" borderId="8" xfId="1" applyNumberFormat="1" applyFont="1" applyFill="1" applyBorder="1" applyAlignment="1" applyProtection="1">
      <protection hidden="1"/>
    </xf>
    <xf numFmtId="165" fontId="19" fillId="0" borderId="5" xfId="1" applyNumberFormat="1" applyFont="1" applyFill="1" applyBorder="1" applyAlignment="1" applyProtection="1">
      <alignment horizontal="center" vertical="center"/>
      <protection hidden="1"/>
    </xf>
    <xf numFmtId="165" fontId="19" fillId="0" borderId="15" xfId="1" applyNumberFormat="1" applyFont="1" applyFill="1" applyBorder="1" applyAlignment="1" applyProtection="1">
      <alignment horizontal="center" vertical="center"/>
      <protection hidden="1"/>
    </xf>
    <xf numFmtId="165" fontId="19" fillId="0" borderId="15" xfId="1" applyNumberFormat="1" applyFont="1" applyFill="1" applyBorder="1" applyAlignment="1" applyProtection="1">
      <alignment horizontal="right" vertical="center"/>
      <protection hidden="1"/>
    </xf>
    <xf numFmtId="165" fontId="19" fillId="0" borderId="4" xfId="1" applyNumberFormat="1" applyFont="1" applyFill="1" applyBorder="1" applyAlignment="1" applyProtection="1">
      <alignment horizontal="center" vertical="center"/>
      <protection hidden="1"/>
    </xf>
    <xf numFmtId="165" fontId="19" fillId="0" borderId="12" xfId="1" applyNumberFormat="1" applyFont="1" applyFill="1" applyBorder="1" applyAlignment="1" applyProtection="1">
      <alignment horizontal="center" vertical="center"/>
      <protection hidden="1"/>
    </xf>
    <xf numFmtId="165" fontId="19" fillId="0" borderId="12" xfId="1" applyNumberFormat="1" applyFont="1" applyFill="1" applyBorder="1" applyAlignment="1" applyProtection="1">
      <alignment horizontal="right" vertical="center"/>
      <protection hidden="1"/>
    </xf>
    <xf numFmtId="165" fontId="19" fillId="0" borderId="7" xfId="1" applyNumberFormat="1" applyFont="1" applyFill="1" applyBorder="1" applyAlignment="1" applyProtection="1">
      <alignment horizontal="center" vertical="center"/>
      <protection hidden="1"/>
    </xf>
    <xf numFmtId="165" fontId="19" fillId="0" borderId="16" xfId="1" applyNumberFormat="1" applyFont="1" applyFill="1" applyBorder="1" applyAlignment="1" applyProtection="1">
      <alignment horizontal="center" vertical="center"/>
      <protection hidden="1"/>
    </xf>
    <xf numFmtId="165" fontId="19" fillId="0" borderId="16" xfId="1" applyNumberFormat="1" applyFont="1" applyFill="1" applyBorder="1" applyAlignment="1" applyProtection="1">
      <alignment horizontal="right" vertical="center"/>
      <protection hidden="1"/>
    </xf>
    <xf numFmtId="165" fontId="10" fillId="0" borderId="8" xfId="1" applyNumberFormat="1" applyFont="1" applyFill="1" applyBorder="1" applyAlignment="1" applyProtection="1">
      <alignment horizontal="right" vertical="center"/>
      <protection hidden="1"/>
    </xf>
    <xf numFmtId="165" fontId="9" fillId="0" borderId="3" xfId="30" applyNumberFormat="1" applyFont="1" applyFill="1" applyBorder="1" applyAlignment="1" applyProtection="1">
      <alignment horizontal="right" vertical="center"/>
      <protection hidden="1"/>
    </xf>
    <xf numFmtId="167" fontId="19" fillId="0" borderId="3" xfId="1" applyNumberFormat="1" applyFont="1" applyFill="1" applyBorder="1" applyAlignment="1" applyProtection="1">
      <protection hidden="1"/>
    </xf>
    <xf numFmtId="167" fontId="19" fillId="0" borderId="12" xfId="1" applyNumberFormat="1" applyFont="1" applyFill="1" applyBorder="1" applyAlignment="1" applyProtection="1">
      <protection hidden="1"/>
    </xf>
    <xf numFmtId="165" fontId="19" fillId="0" borderId="13" xfId="1" applyNumberFormat="1" applyFont="1" applyFill="1" applyBorder="1" applyAlignment="1" applyProtection="1">
      <protection hidden="1"/>
    </xf>
    <xf numFmtId="165" fontId="14" fillId="0" borderId="5" xfId="1" applyNumberFormat="1" applyFont="1" applyFill="1" applyBorder="1" applyAlignment="1" applyProtection="1">
      <alignment horizontal="right" vertical="center"/>
      <protection hidden="1"/>
    </xf>
    <xf numFmtId="165" fontId="14" fillId="0" borderId="1" xfId="1" applyNumberFormat="1" applyFont="1" applyFill="1" applyBorder="1" applyAlignment="1" applyProtection="1">
      <alignment horizontal="right" vertical="center"/>
      <protection hidden="1"/>
    </xf>
    <xf numFmtId="165" fontId="14" fillId="0" borderId="4" xfId="1" applyNumberFormat="1" applyFont="1" applyFill="1" applyBorder="1" applyAlignment="1" applyProtection="1">
      <alignment horizontal="right" vertical="center"/>
      <protection hidden="1"/>
    </xf>
    <xf numFmtId="165" fontId="14" fillId="0" borderId="3" xfId="1" applyNumberFormat="1" applyFont="1" applyFill="1" applyBorder="1" applyAlignment="1" applyProtection="1">
      <alignment horizontal="right" vertical="center"/>
      <protection hidden="1"/>
    </xf>
    <xf numFmtId="165" fontId="14" fillId="0" borderId="7" xfId="1" applyNumberFormat="1" applyFont="1" applyFill="1" applyBorder="1" applyAlignment="1" applyProtection="1">
      <alignment horizontal="right" vertical="center"/>
      <protection hidden="1"/>
    </xf>
    <xf numFmtId="165" fontId="14" fillId="0" borderId="6" xfId="1" applyNumberFormat="1" applyFont="1" applyFill="1" applyBorder="1" applyAlignment="1" applyProtection="1">
      <alignment horizontal="right" vertical="center"/>
      <protection hidden="1"/>
    </xf>
  </cellXfs>
  <cellStyles count="31">
    <cellStyle name="Обычный" xfId="0" builtinId="0"/>
    <cellStyle name="Обычный 10" xfId="18"/>
    <cellStyle name="Обычный 11" xfId="19"/>
    <cellStyle name="Обычный 12" xfId="20"/>
    <cellStyle name="Обычный 13" xfId="21"/>
    <cellStyle name="Обычный 14" xfId="22"/>
    <cellStyle name="Обычный 15" xfId="23"/>
    <cellStyle name="Обычный 16" xfId="24"/>
    <cellStyle name="Обычный 17" xfId="30"/>
    <cellStyle name="Обычный 2" xfId="1"/>
    <cellStyle name="Обычный 2 2" xfId="4"/>
    <cellStyle name="Обычный 2 3" xfId="6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1" xfId="25"/>
    <cellStyle name="Обычный 22" xfId="26"/>
    <cellStyle name="Обычный 23" xfId="27"/>
    <cellStyle name="Обычный 26" xfId="28"/>
    <cellStyle name="Обычный 28" xfId="29"/>
    <cellStyle name="Обычный 3" xfId="3"/>
    <cellStyle name="Обычный 4" xfId="5"/>
    <cellStyle name="Обычный 5" xfId="13"/>
    <cellStyle name="Обычный 6" xfId="14"/>
    <cellStyle name="Обычный 7" xfId="15"/>
    <cellStyle name="Обычный 8" xfId="16"/>
    <cellStyle name="Обычный 9" xfId="17"/>
    <cellStyle name="Обычный_tmp" xfId="2"/>
    <cellStyle name="Стиль 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1"/>
  <sheetViews>
    <sheetView showGridLines="0" tabSelected="1" view="pageBreakPreview" zoomScaleNormal="130" zoomScaleSheetLayoutView="100" workbookViewId="0">
      <selection activeCell="B24" sqref="B24"/>
    </sheetView>
  </sheetViews>
  <sheetFormatPr defaultRowHeight="15"/>
  <cols>
    <col min="1" max="1" width="4.625" style="1" customWidth="1"/>
    <col min="2" max="2" width="55.5" style="12" customWidth="1"/>
    <col min="3" max="3" width="14.125" style="19" customWidth="1"/>
    <col min="4" max="4" width="14.625" style="12" customWidth="1"/>
    <col min="5" max="5" width="14.375" style="12" customWidth="1"/>
    <col min="6" max="6" width="5.75" style="1" customWidth="1"/>
    <col min="7" max="170" width="8" style="1" customWidth="1"/>
    <col min="171" max="16384" width="9" style="1"/>
  </cols>
  <sheetData>
    <row r="1" spans="1:6" ht="15.75">
      <c r="C1" s="17"/>
    </row>
    <row r="2" spans="1:6" ht="15.75">
      <c r="C2" s="17"/>
    </row>
    <row r="3" spans="1:6" ht="15.75">
      <c r="C3" s="17"/>
    </row>
    <row r="4" spans="1:6" ht="15.75">
      <c r="C4" s="17"/>
    </row>
    <row r="5" spans="1:6" ht="15.75">
      <c r="C5" s="17"/>
    </row>
    <row r="6" spans="1:6" ht="15.75">
      <c r="C6" s="17"/>
    </row>
    <row r="7" spans="1:6" ht="15.75">
      <c r="C7" s="17"/>
    </row>
    <row r="8" spans="1:6" ht="15.75">
      <c r="C8" s="17"/>
    </row>
    <row r="9" spans="1:6" ht="90" customHeight="1">
      <c r="A9" s="47" t="s">
        <v>34</v>
      </c>
      <c r="B9" s="47"/>
      <c r="C9" s="47"/>
      <c r="D9" s="47"/>
      <c r="E9" s="47"/>
    </row>
    <row r="10" spans="1:6" ht="15.75">
      <c r="A10" s="2"/>
      <c r="B10" s="2"/>
      <c r="C10" s="2"/>
      <c r="D10" s="2"/>
      <c r="E10" s="2"/>
    </row>
    <row r="11" spans="1:6" ht="15.75">
      <c r="A11" s="48" t="s">
        <v>2</v>
      </c>
      <c r="B11" s="49" t="s">
        <v>0</v>
      </c>
      <c r="C11" s="49" t="s">
        <v>1</v>
      </c>
      <c r="D11" s="49"/>
      <c r="E11" s="49"/>
      <c r="F11" s="3"/>
    </row>
    <row r="12" spans="1:6" ht="15.75">
      <c r="A12" s="48"/>
      <c r="B12" s="49"/>
      <c r="C12" s="44" t="s">
        <v>26</v>
      </c>
      <c r="D12" s="44" t="s">
        <v>30</v>
      </c>
      <c r="E12" s="44" t="s">
        <v>31</v>
      </c>
      <c r="F12" s="4"/>
    </row>
    <row r="13" spans="1:6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9"/>
    </row>
    <row r="14" spans="1:6" ht="56.25" customHeight="1">
      <c r="A14" s="14" t="s">
        <v>3</v>
      </c>
      <c r="B14" s="11" t="s">
        <v>27</v>
      </c>
      <c r="C14" s="7">
        <f>SUM(C15:C16)</f>
        <v>47875.32</v>
      </c>
      <c r="D14" s="7">
        <f>SUM(D15:D16)</f>
        <v>37582.550000000003</v>
      </c>
      <c r="E14" s="7">
        <f>SUM(E15:E16)</f>
        <v>0</v>
      </c>
      <c r="F14" s="5"/>
    </row>
    <row r="15" spans="1:6" ht="15.75">
      <c r="A15" s="14"/>
      <c r="B15" s="6" t="s">
        <v>18</v>
      </c>
      <c r="C15" s="37">
        <v>10259</v>
      </c>
      <c r="D15" s="37">
        <v>8053.4</v>
      </c>
      <c r="E15" s="8"/>
      <c r="F15" s="5"/>
    </row>
    <row r="16" spans="1:6" ht="15.75">
      <c r="A16" s="14"/>
      <c r="B16" s="6" t="s">
        <v>16</v>
      </c>
      <c r="C16" s="37">
        <v>37616.32</v>
      </c>
      <c r="D16" s="37">
        <v>29529.15</v>
      </c>
      <c r="E16" s="8"/>
      <c r="F16" s="5"/>
    </row>
    <row r="17" spans="1:6" ht="57" customHeight="1">
      <c r="A17" s="14" t="s">
        <v>4</v>
      </c>
      <c r="B17" s="11" t="s">
        <v>28</v>
      </c>
      <c r="C17" s="7">
        <f>SUM(C18:C21)</f>
        <v>339700</v>
      </c>
      <c r="D17" s="7">
        <f t="shared" ref="D17:E17" si="0">SUM(D18:D21)</f>
        <v>339700</v>
      </c>
      <c r="E17" s="7">
        <f t="shared" si="0"/>
        <v>339700</v>
      </c>
      <c r="F17" s="5"/>
    </row>
    <row r="18" spans="1:6" ht="15.75">
      <c r="A18" s="14"/>
      <c r="B18" s="6" t="s">
        <v>15</v>
      </c>
      <c r="C18" s="38">
        <v>237200</v>
      </c>
      <c r="D18" s="38">
        <v>237200</v>
      </c>
      <c r="E18" s="38">
        <v>237200</v>
      </c>
      <c r="F18" s="5"/>
    </row>
    <row r="19" spans="1:6" ht="15.75">
      <c r="A19" s="14"/>
      <c r="B19" s="6" t="s">
        <v>17</v>
      </c>
      <c r="C19" s="38">
        <v>55800</v>
      </c>
      <c r="D19" s="38">
        <v>55800</v>
      </c>
      <c r="E19" s="38">
        <v>55800</v>
      </c>
      <c r="F19" s="5"/>
    </row>
    <row r="20" spans="1:6" ht="15.75">
      <c r="A20" s="14"/>
      <c r="B20" s="6" t="s">
        <v>18</v>
      </c>
      <c r="C20" s="38">
        <v>5400</v>
      </c>
      <c r="D20" s="38">
        <v>5400</v>
      </c>
      <c r="E20" s="38">
        <v>5400</v>
      </c>
      <c r="F20" s="5"/>
    </row>
    <row r="21" spans="1:6" ht="15.75">
      <c r="A21" s="14"/>
      <c r="B21" s="6" t="s">
        <v>16</v>
      </c>
      <c r="C21" s="38">
        <v>41300</v>
      </c>
      <c r="D21" s="38">
        <v>41300</v>
      </c>
      <c r="E21" s="38">
        <v>41300</v>
      </c>
      <c r="F21" s="5"/>
    </row>
    <row r="22" spans="1:6" ht="44.25" customHeight="1">
      <c r="A22" s="14" t="s">
        <v>5</v>
      </c>
      <c r="B22" s="11" t="s">
        <v>35</v>
      </c>
      <c r="C22" s="7">
        <f>SUM(C23:C26)</f>
        <v>9302700</v>
      </c>
      <c r="D22" s="7">
        <f t="shared" ref="D22:E22" si="1">SUM(D23:D26)</f>
        <v>9427200</v>
      </c>
      <c r="E22" s="7">
        <f t="shared" si="1"/>
        <v>0</v>
      </c>
      <c r="F22" s="5"/>
    </row>
    <row r="23" spans="1:6" ht="15.75">
      <c r="A23" s="14"/>
      <c r="B23" s="6" t="s">
        <v>15</v>
      </c>
      <c r="C23" s="46">
        <v>6052290</v>
      </c>
      <c r="D23" s="46">
        <v>6133264</v>
      </c>
      <c r="E23" s="8">
        <v>0</v>
      </c>
      <c r="F23" s="5"/>
    </row>
    <row r="24" spans="1:6" ht="15.75">
      <c r="A24" s="14"/>
      <c r="B24" s="6" t="s">
        <v>17</v>
      </c>
      <c r="C24" s="46">
        <v>1513072.5</v>
      </c>
      <c r="D24" s="46">
        <v>1533316</v>
      </c>
      <c r="E24" s="8">
        <v>0</v>
      </c>
      <c r="F24" s="5"/>
    </row>
    <row r="25" spans="1:6" ht="15.75">
      <c r="A25" s="14"/>
      <c r="B25" s="6" t="s">
        <v>18</v>
      </c>
      <c r="C25" s="46">
        <v>224265</v>
      </c>
      <c r="D25" s="46">
        <v>227304</v>
      </c>
      <c r="E25" s="8">
        <v>0</v>
      </c>
      <c r="F25" s="5"/>
    </row>
    <row r="26" spans="1:6" ht="15.75">
      <c r="A26" s="14"/>
      <c r="B26" s="6" t="s">
        <v>16</v>
      </c>
      <c r="C26" s="46">
        <v>1513072.5</v>
      </c>
      <c r="D26" s="46">
        <v>1533316</v>
      </c>
      <c r="E26" s="8"/>
      <c r="F26" s="5"/>
    </row>
    <row r="27" spans="1:6" ht="95.25" customHeight="1">
      <c r="A27" s="14" t="s">
        <v>6</v>
      </c>
      <c r="B27" s="50" t="s">
        <v>19</v>
      </c>
      <c r="C27" s="7">
        <f>SUM(C28:C29)</f>
        <v>10143065.23</v>
      </c>
      <c r="D27" s="7">
        <f t="shared" ref="D27:E27" si="2">SUM(D28:D29)</f>
        <v>0</v>
      </c>
      <c r="E27" s="7">
        <f t="shared" si="2"/>
        <v>0</v>
      </c>
      <c r="F27" s="5"/>
    </row>
    <row r="28" spans="1:6" ht="15.75">
      <c r="A28" s="14"/>
      <c r="B28" s="6" t="s">
        <v>17</v>
      </c>
      <c r="C28" s="39">
        <v>8554433.75</v>
      </c>
      <c r="D28" s="8">
        <v>0</v>
      </c>
      <c r="E28" s="8">
        <v>0</v>
      </c>
      <c r="F28" s="5"/>
    </row>
    <row r="29" spans="1:6" ht="15.75">
      <c r="A29" s="14"/>
      <c r="B29" s="6" t="s">
        <v>16</v>
      </c>
      <c r="C29" s="39">
        <v>1588631.48</v>
      </c>
      <c r="D29" s="8">
        <v>0</v>
      </c>
      <c r="E29" s="8">
        <v>0</v>
      </c>
      <c r="F29" s="5"/>
    </row>
    <row r="30" spans="1:6" ht="99.75" customHeight="1">
      <c r="A30" s="14" t="s">
        <v>7</v>
      </c>
      <c r="B30" s="50" t="s">
        <v>20</v>
      </c>
      <c r="C30" s="7">
        <f>SUM(C31:C32)</f>
        <v>577070.60000000009</v>
      </c>
      <c r="D30" s="7">
        <f t="shared" ref="D30:E30" si="3">SUM(D31:D32)</f>
        <v>0</v>
      </c>
      <c r="E30" s="7">
        <f t="shared" si="3"/>
        <v>0</v>
      </c>
      <c r="F30" s="5"/>
    </row>
    <row r="31" spans="1:6" ht="15.75">
      <c r="A31" s="14"/>
      <c r="B31" s="6" t="s">
        <v>17</v>
      </c>
      <c r="C31" s="39">
        <v>442789.59</v>
      </c>
      <c r="D31" s="39">
        <v>0</v>
      </c>
      <c r="E31" s="39">
        <v>0</v>
      </c>
      <c r="F31" s="5"/>
    </row>
    <row r="32" spans="1:6" ht="15.75">
      <c r="A32" s="14"/>
      <c r="B32" s="6" t="s">
        <v>16</v>
      </c>
      <c r="C32" s="39">
        <v>134281.01</v>
      </c>
      <c r="D32" s="39">
        <v>0</v>
      </c>
      <c r="E32" s="39">
        <v>0</v>
      </c>
      <c r="F32" s="5"/>
    </row>
    <row r="33" spans="1:6" ht="86.25" customHeight="1">
      <c r="A33" s="14" t="s">
        <v>8</v>
      </c>
      <c r="B33" s="50" t="s">
        <v>21</v>
      </c>
      <c r="C33" s="7">
        <f>SUM(C34)</f>
        <v>50000</v>
      </c>
      <c r="D33" s="7">
        <f t="shared" ref="D33:E33" si="4">SUM(D34)</f>
        <v>50000</v>
      </c>
      <c r="E33" s="7">
        <f t="shared" si="4"/>
        <v>50000</v>
      </c>
      <c r="F33" s="5"/>
    </row>
    <row r="34" spans="1:6" ht="15.75">
      <c r="A34" s="14"/>
      <c r="B34" s="6" t="s">
        <v>15</v>
      </c>
      <c r="C34" s="40">
        <v>50000</v>
      </c>
      <c r="D34" s="40">
        <v>50000</v>
      </c>
      <c r="E34" s="40">
        <v>50000</v>
      </c>
      <c r="F34" s="5"/>
    </row>
    <row r="35" spans="1:6" ht="81.75" customHeight="1">
      <c r="A35" s="14" t="s">
        <v>9</v>
      </c>
      <c r="B35" s="50" t="s">
        <v>22</v>
      </c>
      <c r="C35" s="7">
        <f>SUM(C36:C39)</f>
        <v>138958424.25999999</v>
      </c>
      <c r="D35" s="7">
        <f t="shared" ref="D35:E35" si="5">SUM(D36:D39)</f>
        <v>0</v>
      </c>
      <c r="E35" s="7">
        <f t="shared" si="5"/>
        <v>0</v>
      </c>
      <c r="F35" s="5"/>
    </row>
    <row r="36" spans="1:6" ht="15.75">
      <c r="A36" s="14"/>
      <c r="B36" s="6" t="s">
        <v>15</v>
      </c>
      <c r="C36" s="41">
        <v>87223545.689999998</v>
      </c>
      <c r="D36" s="8">
        <v>0</v>
      </c>
      <c r="E36" s="8">
        <v>0</v>
      </c>
      <c r="F36" s="5"/>
    </row>
    <row r="37" spans="1:6" ht="15.75">
      <c r="A37" s="14"/>
      <c r="B37" s="6" t="s">
        <v>17</v>
      </c>
      <c r="C37" s="41">
        <v>32419102.390000001</v>
      </c>
      <c r="D37" s="8">
        <v>0</v>
      </c>
      <c r="E37" s="8">
        <v>0</v>
      </c>
      <c r="F37" s="5"/>
    </row>
    <row r="38" spans="1:6" ht="15.75">
      <c r="A38" s="14"/>
      <c r="B38" s="6" t="s">
        <v>18</v>
      </c>
      <c r="C38" s="41">
        <v>5757924.6100000003</v>
      </c>
      <c r="D38" s="8">
        <v>0</v>
      </c>
      <c r="E38" s="8">
        <v>0</v>
      </c>
      <c r="F38" s="5"/>
    </row>
    <row r="39" spans="1:6" ht="15.75">
      <c r="A39" s="14"/>
      <c r="B39" s="6" t="s">
        <v>16</v>
      </c>
      <c r="C39" s="41">
        <v>13557851.57</v>
      </c>
      <c r="D39" s="8">
        <v>0</v>
      </c>
      <c r="E39" s="8">
        <v>0</v>
      </c>
      <c r="F39" s="5"/>
    </row>
    <row r="40" spans="1:6" ht="97.5" customHeight="1">
      <c r="A40" s="14" t="s">
        <v>10</v>
      </c>
      <c r="B40" s="50" t="s">
        <v>23</v>
      </c>
      <c r="C40" s="7">
        <f>SUM(C41:C42)</f>
        <v>44117347.019999996</v>
      </c>
      <c r="D40" s="7">
        <f t="shared" ref="D40:E40" si="6">SUM(D41:D42)</f>
        <v>0</v>
      </c>
      <c r="E40" s="7">
        <f t="shared" si="6"/>
        <v>0</v>
      </c>
      <c r="F40" s="5"/>
    </row>
    <row r="41" spans="1:6" ht="15.75">
      <c r="A41" s="14"/>
      <c r="B41" s="6" t="s">
        <v>17</v>
      </c>
      <c r="C41" s="42">
        <v>22115006.77</v>
      </c>
      <c r="D41" s="8">
        <v>0</v>
      </c>
      <c r="E41" s="8">
        <v>0</v>
      </c>
      <c r="F41" s="5"/>
    </row>
    <row r="42" spans="1:6" ht="15.75">
      <c r="A42" s="14"/>
      <c r="B42" s="6" t="s">
        <v>16</v>
      </c>
      <c r="C42" s="42">
        <v>22002340.25</v>
      </c>
      <c r="D42" s="8">
        <v>0</v>
      </c>
      <c r="E42" s="8">
        <v>0</v>
      </c>
      <c r="F42" s="5"/>
    </row>
    <row r="43" spans="1:6" ht="66" customHeight="1">
      <c r="A43" s="14" t="s">
        <v>11</v>
      </c>
      <c r="B43" s="10" t="s">
        <v>24</v>
      </c>
      <c r="C43" s="7">
        <f>SUM(C44:C46)</f>
        <v>996418</v>
      </c>
      <c r="D43" s="7">
        <f>SUM(D44:D46)</f>
        <v>996418</v>
      </c>
      <c r="E43" s="7">
        <f>SUM(E44:E46)</f>
        <v>996418</v>
      </c>
      <c r="F43" s="5"/>
    </row>
    <row r="44" spans="1:6" ht="15.75">
      <c r="A44" s="14"/>
      <c r="B44" s="6" t="s">
        <v>17</v>
      </c>
      <c r="C44" s="43">
        <v>502140</v>
      </c>
      <c r="D44" s="43">
        <v>502140</v>
      </c>
      <c r="E44" s="43">
        <v>502140</v>
      </c>
      <c r="F44" s="5"/>
    </row>
    <row r="45" spans="1:6" ht="15.75">
      <c r="A45" s="14"/>
      <c r="B45" s="6" t="s">
        <v>18</v>
      </c>
      <c r="C45" s="43">
        <v>301200</v>
      </c>
      <c r="D45" s="43">
        <v>301200</v>
      </c>
      <c r="E45" s="43">
        <v>301200</v>
      </c>
      <c r="F45" s="5"/>
    </row>
    <row r="46" spans="1:6" ht="15.75">
      <c r="A46" s="14"/>
      <c r="B46" s="6" t="s">
        <v>16</v>
      </c>
      <c r="C46" s="43">
        <v>193078</v>
      </c>
      <c r="D46" s="43">
        <v>193078</v>
      </c>
      <c r="E46" s="43">
        <v>193078</v>
      </c>
      <c r="F46" s="5"/>
    </row>
    <row r="47" spans="1:6" ht="63" customHeight="1">
      <c r="A47" s="14" t="s">
        <v>12</v>
      </c>
      <c r="B47" s="50" t="s">
        <v>33</v>
      </c>
      <c r="C47" s="7">
        <f>SUM(C48:C49)</f>
        <v>298375</v>
      </c>
      <c r="D47" s="7">
        <f t="shared" ref="D47:E47" si="7">SUM(D48:D49)</f>
        <v>298375</v>
      </c>
      <c r="E47" s="7">
        <f t="shared" si="7"/>
        <v>298375</v>
      </c>
      <c r="F47" s="5"/>
    </row>
    <row r="48" spans="1:6" ht="15.75">
      <c r="A48" s="14"/>
      <c r="B48" s="6" t="s">
        <v>17</v>
      </c>
      <c r="C48" s="67">
        <v>175514.7</v>
      </c>
      <c r="D48" s="67">
        <v>175514.7</v>
      </c>
      <c r="E48" s="67">
        <v>175514.7</v>
      </c>
      <c r="F48" s="5"/>
    </row>
    <row r="49" spans="1:6" ht="15.75">
      <c r="A49" s="14"/>
      <c r="B49" s="6" t="s">
        <v>16</v>
      </c>
      <c r="C49" s="67">
        <v>122860.3</v>
      </c>
      <c r="D49" s="67">
        <v>122860.3</v>
      </c>
      <c r="E49" s="67">
        <v>122860.3</v>
      </c>
      <c r="F49" s="5"/>
    </row>
    <row r="50" spans="1:6" ht="38.25">
      <c r="A50" s="14" t="s">
        <v>13</v>
      </c>
      <c r="B50" s="11" t="s">
        <v>29</v>
      </c>
      <c r="C50" s="66">
        <f>SUM(C51:C52)</f>
        <v>96470300</v>
      </c>
      <c r="D50" s="66">
        <f t="shared" ref="D50:E50" si="8">SUM(D51:D52)</f>
        <v>12876500</v>
      </c>
      <c r="E50" s="66">
        <f t="shared" si="8"/>
        <v>12876500</v>
      </c>
      <c r="F50" s="5"/>
    </row>
    <row r="51" spans="1:6" ht="15.75">
      <c r="A51" s="14"/>
      <c r="B51" s="6" t="s">
        <v>17</v>
      </c>
      <c r="C51" s="8">
        <v>49565000</v>
      </c>
      <c r="D51" s="8">
        <v>6615800</v>
      </c>
      <c r="E51" s="8">
        <v>6615800</v>
      </c>
      <c r="F51" s="5"/>
    </row>
    <row r="52" spans="1:6" ht="15.75">
      <c r="A52" s="14"/>
      <c r="B52" s="6" t="s">
        <v>16</v>
      </c>
      <c r="C52" s="8">
        <v>46905300</v>
      </c>
      <c r="D52" s="8">
        <v>6260700</v>
      </c>
      <c r="E52" s="8">
        <v>6260700</v>
      </c>
      <c r="F52" s="5"/>
    </row>
    <row r="53" spans="1:6" ht="42.75" customHeight="1">
      <c r="A53" s="14" t="s">
        <v>32</v>
      </c>
      <c r="B53" s="50" t="s">
        <v>25</v>
      </c>
      <c r="C53" s="7">
        <f>SUM(C54:C57)</f>
        <v>1085852290.6900001</v>
      </c>
      <c r="D53" s="7">
        <f t="shared" ref="D53:E53" si="9">SUM(D54:D57)</f>
        <v>949939242.65999997</v>
      </c>
      <c r="E53" s="7">
        <f t="shared" si="9"/>
        <v>931882079</v>
      </c>
      <c r="F53" s="5"/>
    </row>
    <row r="54" spans="1:6" ht="15.75">
      <c r="A54" s="14"/>
      <c r="B54" s="6" t="s">
        <v>15</v>
      </c>
      <c r="C54" s="43">
        <v>516740218.24000001</v>
      </c>
      <c r="D54" s="43">
        <v>347175973.88</v>
      </c>
      <c r="E54" s="43">
        <v>333787007.22000003</v>
      </c>
      <c r="F54" s="5"/>
    </row>
    <row r="55" spans="1:6" ht="15.75">
      <c r="A55" s="14"/>
      <c r="B55" s="6" t="s">
        <v>17</v>
      </c>
      <c r="C55" s="43">
        <v>324875250.30000001</v>
      </c>
      <c r="D55" s="43">
        <v>347056935.38</v>
      </c>
      <c r="E55" s="43">
        <v>346360555.94</v>
      </c>
      <c r="F55" s="5"/>
    </row>
    <row r="56" spans="1:6" ht="15.75">
      <c r="A56" s="14"/>
      <c r="B56" s="6" t="s">
        <v>18</v>
      </c>
      <c r="C56" s="43">
        <v>69404718.530000001</v>
      </c>
      <c r="D56" s="43">
        <v>57104006.890000001</v>
      </c>
      <c r="E56" s="43">
        <v>54308889.280000001</v>
      </c>
      <c r="F56" s="5"/>
    </row>
    <row r="57" spans="1:6" ht="15.75">
      <c r="A57" s="14"/>
      <c r="B57" s="6" t="s">
        <v>16</v>
      </c>
      <c r="C57" s="43">
        <v>174832103.62</v>
      </c>
      <c r="D57" s="43">
        <v>198602326.50999999</v>
      </c>
      <c r="E57" s="43">
        <v>197425626.56</v>
      </c>
      <c r="F57" s="5"/>
    </row>
    <row r="58" spans="1:6">
      <c r="A58" s="15"/>
      <c r="B58" s="16" t="s">
        <v>14</v>
      </c>
      <c r="C58" s="18">
        <f>C14+C17+C22+C27+C30+C33+C35+C40+C43+C47+C50+C53</f>
        <v>1387153566.1200001</v>
      </c>
      <c r="D58" s="18">
        <f t="shared" ref="D58:E58" si="10">D14+D17+D22+D27+D30+D33+D35+D40+D43+D47+D50+D53</f>
        <v>973965018.20999992</v>
      </c>
      <c r="E58" s="18">
        <f t="shared" si="10"/>
        <v>946443072</v>
      </c>
    </row>
    <row r="60" spans="1:6">
      <c r="C60" s="53">
        <v>1387153566.1199999</v>
      </c>
      <c r="D60" s="52">
        <v>973965018.21000004</v>
      </c>
      <c r="E60" s="51">
        <v>946443072</v>
      </c>
    </row>
    <row r="61" spans="1:6">
      <c r="C61" s="45">
        <f>C58-C60</f>
        <v>0</v>
      </c>
      <c r="D61" s="45">
        <f t="shared" ref="D61:E61" si="11">D58-D60</f>
        <v>0</v>
      </c>
      <c r="E61" s="45">
        <f t="shared" si="11"/>
        <v>0</v>
      </c>
    </row>
    <row r="62" spans="1:6" ht="15.75" thickBot="1"/>
    <row r="63" spans="1:6">
      <c r="B63" s="6" t="s">
        <v>15</v>
      </c>
      <c r="C63" s="20">
        <f>C18+C23+C34+C36+C54</f>
        <v>610303253.93000007</v>
      </c>
      <c r="D63" s="20">
        <f t="shared" ref="D63:E63" si="12">D18+D23+D34+D36+D54</f>
        <v>353596437.88</v>
      </c>
      <c r="E63" s="20">
        <f t="shared" si="12"/>
        <v>334074207.22000003</v>
      </c>
    </row>
    <row r="64" spans="1:6">
      <c r="B64" s="6" t="s">
        <v>17</v>
      </c>
      <c r="C64" s="21">
        <f>C19+C24+C28+C31+C37+C41+C44+C48+C51+C55</f>
        <v>440218110</v>
      </c>
      <c r="D64" s="21">
        <f t="shared" ref="D64:E64" si="13">D19+D24+D28+D31+D37+D41+D44+D48+D51+D55</f>
        <v>355939506.07999998</v>
      </c>
      <c r="E64" s="21">
        <f t="shared" si="13"/>
        <v>353709810.63999999</v>
      </c>
    </row>
    <row r="65" spans="2:5">
      <c r="B65" s="6" t="s">
        <v>18</v>
      </c>
      <c r="C65" s="22">
        <f>C15+C20+C25+C38+C45+C56</f>
        <v>75703767.140000001</v>
      </c>
      <c r="D65" s="23">
        <f>D15+D20+D25+D38+D45+D56</f>
        <v>57645964.289999999</v>
      </c>
      <c r="E65" s="24">
        <f>E15+E20+E25+E38+E45+E56</f>
        <v>54615489.280000001</v>
      </c>
    </row>
    <row r="66" spans="2:5">
      <c r="B66" s="6" t="s">
        <v>16</v>
      </c>
      <c r="C66" s="21">
        <f>C16+C21+C26+C29+C32+C39+C42+C46+C49+C52+C57</f>
        <v>260928435.05000001</v>
      </c>
      <c r="D66" s="21">
        <f t="shared" ref="D66:E66" si="14">D16+D21+D26+D29+D32+D39+D42+D46+D49+D52+D57</f>
        <v>206783109.95999998</v>
      </c>
      <c r="E66" s="21">
        <f t="shared" si="14"/>
        <v>204043564.86000001</v>
      </c>
    </row>
    <row r="67" spans="2:5" ht="16.5" thickBot="1">
      <c r="B67" s="13" t="s">
        <v>14</v>
      </c>
      <c r="C67" s="25">
        <f>SUBTOTAL(9,C63:C66)</f>
        <v>1387153566.1200001</v>
      </c>
      <c r="D67" s="26">
        <f t="shared" ref="D67:E67" si="15">SUBTOTAL(9,D63:D66)</f>
        <v>973965018.21000004</v>
      </c>
      <c r="E67" s="27">
        <f t="shared" si="15"/>
        <v>946443072</v>
      </c>
    </row>
    <row r="68" spans="2:5">
      <c r="C68" s="28">
        <f>C58-C67</f>
        <v>0</v>
      </c>
      <c r="D68" s="29">
        <f t="shared" ref="D68:E68" si="16">D58-D67</f>
        <v>0</v>
      </c>
      <c r="E68" s="29">
        <f t="shared" si="16"/>
        <v>0</v>
      </c>
    </row>
    <row r="70" spans="2:5" ht="15.75" thickBot="1"/>
    <row r="71" spans="2:5">
      <c r="B71" s="6" t="s">
        <v>15</v>
      </c>
      <c r="C71" s="76">
        <v>610303253.92999995</v>
      </c>
      <c r="D71" s="76">
        <v>353596437.88</v>
      </c>
      <c r="E71" s="75">
        <v>334074207.22000003</v>
      </c>
    </row>
    <row r="72" spans="2:5">
      <c r="B72" s="6" t="s">
        <v>17</v>
      </c>
      <c r="C72" s="74">
        <v>440218110</v>
      </c>
      <c r="D72" s="74">
        <v>355939506.07999998</v>
      </c>
      <c r="E72" s="73">
        <v>353709810.63999999</v>
      </c>
    </row>
    <row r="73" spans="2:5">
      <c r="B73" s="6" t="s">
        <v>18</v>
      </c>
      <c r="C73" s="74">
        <v>75703767.140000001</v>
      </c>
      <c r="D73" s="74">
        <v>57645964.289999999</v>
      </c>
      <c r="E73" s="73">
        <v>54615489.280000001</v>
      </c>
    </row>
    <row r="74" spans="2:5" ht="15.75" thickBot="1">
      <c r="B74" s="6" t="s">
        <v>16</v>
      </c>
      <c r="C74" s="72">
        <v>260928435.05000001</v>
      </c>
      <c r="D74" s="72">
        <v>206783109.96000001</v>
      </c>
      <c r="E74" s="71">
        <v>204043564.86000001</v>
      </c>
    </row>
    <row r="75" spans="2:5" ht="16.5" thickBot="1">
      <c r="B75" s="13" t="s">
        <v>14</v>
      </c>
      <c r="C75" s="70">
        <v>1387153566.1199999</v>
      </c>
      <c r="D75" s="69">
        <v>973965018.21000004</v>
      </c>
      <c r="E75" s="68">
        <v>946443072</v>
      </c>
    </row>
    <row r="78" spans="2:5">
      <c r="B78" s="6" t="s">
        <v>15</v>
      </c>
      <c r="C78" s="30">
        <f>C63-C71</f>
        <v>0</v>
      </c>
      <c r="D78" s="30">
        <f t="shared" ref="D78:E78" si="17">D63-D71</f>
        <v>0</v>
      </c>
      <c r="E78" s="30">
        <f t="shared" si="17"/>
        <v>0</v>
      </c>
    </row>
    <row r="79" spans="2:5">
      <c r="B79" s="6" t="s">
        <v>17</v>
      </c>
      <c r="C79" s="30">
        <f t="shared" ref="C79:E79" si="18">C64-C72</f>
        <v>0</v>
      </c>
      <c r="D79" s="30">
        <f t="shared" si="18"/>
        <v>0</v>
      </c>
      <c r="E79" s="30">
        <f t="shared" si="18"/>
        <v>0</v>
      </c>
    </row>
    <row r="80" spans="2:5">
      <c r="B80" s="6" t="s">
        <v>18</v>
      </c>
      <c r="C80" s="30">
        <f t="shared" ref="C80:E80" si="19">C65-C73</f>
        <v>0</v>
      </c>
      <c r="D80" s="30">
        <f t="shared" si="19"/>
        <v>0</v>
      </c>
      <c r="E80" s="30">
        <f t="shared" si="19"/>
        <v>0</v>
      </c>
    </row>
    <row r="81" spans="2:5">
      <c r="B81" s="6" t="s">
        <v>16</v>
      </c>
      <c r="C81" s="30">
        <f t="shared" ref="C81:E81" si="20">C66-C74</f>
        <v>0</v>
      </c>
      <c r="D81" s="30">
        <f t="shared" si="20"/>
        <v>0</v>
      </c>
      <c r="E81" s="30">
        <f t="shared" si="20"/>
        <v>0</v>
      </c>
    </row>
    <row r="82" spans="2:5" ht="16.5" thickBot="1">
      <c r="B82" s="13" t="s">
        <v>14</v>
      </c>
      <c r="C82" s="30">
        <f t="shared" ref="C82:E82" si="21">C67-C75</f>
        <v>0</v>
      </c>
      <c r="D82" s="30">
        <f t="shared" si="21"/>
        <v>0</v>
      </c>
      <c r="E82" s="30">
        <f t="shared" si="21"/>
        <v>0</v>
      </c>
    </row>
    <row r="85" spans="2:5">
      <c r="B85" s="12">
        <v>510</v>
      </c>
      <c r="C85" s="31">
        <f>C50</f>
        <v>96470300</v>
      </c>
      <c r="D85" s="31">
        <f t="shared" ref="D85:E85" si="22">D50</f>
        <v>12876500</v>
      </c>
      <c r="E85" s="31">
        <f t="shared" si="22"/>
        <v>12876500</v>
      </c>
    </row>
    <row r="86" spans="2:5">
      <c r="B86" s="12">
        <v>530</v>
      </c>
      <c r="C86" s="31">
        <f>C14+C17+C22</f>
        <v>9690275.3200000003</v>
      </c>
      <c r="D86" s="31">
        <f>D14+D17+D22</f>
        <v>9804482.5500000007</v>
      </c>
      <c r="E86" s="31">
        <f>E14+E17+E22</f>
        <v>339700</v>
      </c>
    </row>
    <row r="87" spans="2:5">
      <c r="B87" s="12">
        <v>540</v>
      </c>
      <c r="C87" s="31">
        <f>C27+C30+C33+C35+C40+C43+C53+C47</f>
        <v>1280992990.8000002</v>
      </c>
      <c r="D87" s="31">
        <f t="shared" ref="D87:E87" si="23">D27+D30+D33+D35+D40+D43+D53+D47</f>
        <v>951284035.65999997</v>
      </c>
      <c r="E87" s="31">
        <f t="shared" si="23"/>
        <v>933226872</v>
      </c>
    </row>
    <row r="88" spans="2:5">
      <c r="C88" s="31">
        <f>SUM(C85:C87)</f>
        <v>1387153566.1200001</v>
      </c>
      <c r="D88" s="31">
        <f t="shared" ref="D88:E88" si="24">SUM(D85:D87)</f>
        <v>973965018.20999992</v>
      </c>
      <c r="E88" s="31">
        <f t="shared" si="24"/>
        <v>946443072</v>
      </c>
    </row>
    <row r="89" spans="2:5">
      <c r="C89" s="32">
        <f>C88-C58</f>
        <v>0</v>
      </c>
      <c r="D89" s="32">
        <f t="shared" ref="D89:E89" si="25">D88-D58</f>
        <v>0</v>
      </c>
      <c r="E89" s="32">
        <f t="shared" si="25"/>
        <v>0</v>
      </c>
    </row>
    <row r="90" spans="2:5">
      <c r="C90" s="33"/>
      <c r="D90" s="34"/>
      <c r="E90" s="34"/>
    </row>
    <row r="91" spans="2:5" ht="15.75" thickBot="1">
      <c r="C91" s="33"/>
      <c r="D91" s="34"/>
      <c r="E91" s="34"/>
    </row>
    <row r="92" spans="2:5">
      <c r="B92" s="12">
        <v>510</v>
      </c>
      <c r="C92" s="65">
        <v>96470300</v>
      </c>
      <c r="D92" s="64">
        <v>12876500</v>
      </c>
      <c r="E92" s="63">
        <v>12876500</v>
      </c>
    </row>
    <row r="93" spans="2:5">
      <c r="B93" s="12">
        <v>530</v>
      </c>
      <c r="C93" s="62">
        <v>9690275.3200000003</v>
      </c>
      <c r="D93" s="61">
        <v>9804482.5500000007</v>
      </c>
      <c r="E93" s="60">
        <v>339700</v>
      </c>
    </row>
    <row r="94" spans="2:5" ht="15.75" thickBot="1">
      <c r="B94" s="12">
        <v>540</v>
      </c>
      <c r="C94" s="59">
        <v>1280992990.8</v>
      </c>
      <c r="D94" s="58">
        <v>951284035.65999997</v>
      </c>
      <c r="E94" s="57">
        <v>933226872</v>
      </c>
    </row>
    <row r="95" spans="2:5">
      <c r="C95" s="56">
        <v>1387153566.1199999</v>
      </c>
      <c r="D95" s="55">
        <v>973965018.21000004</v>
      </c>
      <c r="E95" s="54">
        <v>946443072</v>
      </c>
    </row>
    <row r="97" spans="2:5">
      <c r="B97" s="12">
        <v>510</v>
      </c>
      <c r="C97" s="45">
        <f>C85-C92</f>
        <v>0</v>
      </c>
      <c r="D97" s="45">
        <f t="shared" ref="D97" si="26">D85-D92</f>
        <v>0</v>
      </c>
      <c r="E97" s="45">
        <f>E85-E92</f>
        <v>0</v>
      </c>
    </row>
    <row r="98" spans="2:5">
      <c r="B98" s="12">
        <v>530</v>
      </c>
      <c r="C98" s="45">
        <f t="shared" ref="C98:E98" si="27">C86-C93</f>
        <v>0</v>
      </c>
      <c r="D98" s="45">
        <f t="shared" si="27"/>
        <v>0</v>
      </c>
      <c r="E98" s="45">
        <f t="shared" si="27"/>
        <v>0</v>
      </c>
    </row>
    <row r="99" spans="2:5">
      <c r="B99" s="12">
        <v>540</v>
      </c>
      <c r="C99" s="45">
        <f t="shared" ref="C99:E99" si="28">C87-C94</f>
        <v>0</v>
      </c>
      <c r="D99" s="45">
        <f t="shared" si="28"/>
        <v>0</v>
      </c>
      <c r="E99" s="45">
        <f t="shared" si="28"/>
        <v>0</v>
      </c>
    </row>
    <row r="100" spans="2:5">
      <c r="C100" s="45">
        <f>C88-C95</f>
        <v>0</v>
      </c>
      <c r="D100" s="45">
        <f t="shared" ref="D100:E100" si="29">D88-D95</f>
        <v>0</v>
      </c>
      <c r="E100" s="45">
        <f t="shared" si="29"/>
        <v>0</v>
      </c>
    </row>
    <row r="101" spans="2:5">
      <c r="C101" s="28"/>
      <c r="D101" s="28"/>
      <c r="E101" s="28"/>
    </row>
  </sheetData>
  <autoFilter ref="A13:F58"/>
  <mergeCells count="4">
    <mergeCell ref="A9:E9"/>
    <mergeCell ref="A11:A12"/>
    <mergeCell ref="B11:B12"/>
    <mergeCell ref="C11:E11"/>
  </mergeCells>
  <pageMargins left="1.02" right="0.27559055118110237" top="0.39370078740157483" bottom="0.39370078740157483" header="0.39370078740157483" footer="0.19685039370078741"/>
  <pageSetup paperSize="9" scale="79" fitToHeight="2" orientation="portrait" r:id="rId1"/>
  <headerFooter alignWithMargins="0">
    <oddFooter>&amp;R&amp;P</oddFooter>
  </headerFooter>
  <rowBreaks count="1" manualBreakCount="1">
    <brk id="32" max="4" man="1"/>
  </rowBreaks>
  <legacyDrawing r:id="rId2"/>
  <oleObjects>
    <oleObject progId="Word.Document.8" shapeId="1028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 </vt:lpstr>
      <vt:lpstr>'Приложение 7 '!Заголовки_для_печати</vt:lpstr>
      <vt:lpstr>'Приложение 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Ф. Зачек</dc:creator>
  <cp:lastModifiedBy>demyanenko</cp:lastModifiedBy>
  <cp:lastPrinted>2021-11-09T08:30:20Z</cp:lastPrinted>
  <dcterms:created xsi:type="dcterms:W3CDTF">2018-03-26T07:54:35Z</dcterms:created>
  <dcterms:modified xsi:type="dcterms:W3CDTF">2021-11-09T08:30:23Z</dcterms:modified>
</cp:coreProperties>
</file>