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285"/>
  </bookViews>
  <sheets>
    <sheet name="2020" sheetId="2" r:id="rId1"/>
  </sheets>
  <definedNames>
    <definedName name="_xlnm.Print_Titles" localSheetId="0">'2020'!$5:$7</definedName>
    <definedName name="_xlnm.Print_Area" localSheetId="0">'2020'!$A$1:$J$244</definedName>
  </definedNames>
  <calcPr calcId="145621"/>
</workbook>
</file>

<file path=xl/calcChain.xml><?xml version="1.0" encoding="utf-8"?>
<calcChain xmlns="http://schemas.openxmlformats.org/spreadsheetml/2006/main">
  <c r="I213" i="2" l="1"/>
  <c r="I243" i="2"/>
  <c r="I242" i="2"/>
  <c r="I240" i="2"/>
  <c r="I238" i="2"/>
  <c r="I236" i="2"/>
  <c r="I234" i="2"/>
  <c r="I232" i="2"/>
  <c r="I228" i="2"/>
  <c r="I230" i="2"/>
  <c r="I226" i="2"/>
  <c r="I222" i="2"/>
  <c r="I220" i="2"/>
  <c r="I218" i="2"/>
  <c r="I216" i="2"/>
  <c r="I10" i="2" l="1"/>
  <c r="I31" i="2" l="1"/>
  <c r="C80" i="2" l="1"/>
  <c r="D80" i="2"/>
  <c r="I106" i="2" l="1"/>
  <c r="I101" i="2"/>
  <c r="D94" i="2"/>
  <c r="C94" i="2"/>
  <c r="E72" i="2" l="1"/>
  <c r="E70" i="2"/>
  <c r="I40" i="2"/>
  <c r="D126" i="2" l="1"/>
  <c r="C126" i="2"/>
  <c r="E185" i="2" l="1"/>
  <c r="D157" i="2" l="1"/>
  <c r="C157" i="2"/>
  <c r="E157" i="2" l="1"/>
  <c r="I117" i="2"/>
  <c r="D110" i="2"/>
  <c r="C110" i="2"/>
  <c r="I33" i="2" l="1"/>
  <c r="I224" i="2" l="1"/>
  <c r="I191" i="2"/>
  <c r="I192" i="2"/>
  <c r="I193" i="2"/>
  <c r="I196" i="2"/>
  <c r="I199" i="2"/>
  <c r="I202" i="2"/>
  <c r="I205" i="2"/>
  <c r="I208" i="2"/>
  <c r="I210" i="2"/>
  <c r="E241" i="2"/>
  <c r="E239" i="2"/>
  <c r="E237" i="2"/>
  <c r="E235" i="2"/>
  <c r="E233" i="2"/>
  <c r="E231" i="2"/>
  <c r="E229" i="2"/>
  <c r="E227" i="2"/>
  <c r="E225" i="2"/>
  <c r="E223" i="2"/>
  <c r="E221" i="2"/>
  <c r="E219" i="2"/>
  <c r="E217" i="2"/>
  <c r="E215" i="2"/>
  <c r="D211" i="2"/>
  <c r="C211" i="2"/>
  <c r="E211" i="2" l="1"/>
  <c r="D203" i="2" l="1"/>
  <c r="C203" i="2"/>
  <c r="E201" i="2"/>
  <c r="E198" i="2"/>
  <c r="E195" i="2"/>
  <c r="D189" i="2"/>
  <c r="C189" i="2"/>
  <c r="I188" i="2"/>
  <c r="E187" i="2"/>
  <c r="I184" i="2"/>
  <c r="E183" i="2"/>
  <c r="I182" i="2"/>
  <c r="E181" i="2"/>
  <c r="I179" i="2"/>
  <c r="E178" i="2"/>
  <c r="I177" i="2"/>
  <c r="I176" i="2"/>
  <c r="E175" i="2"/>
  <c r="I173" i="2"/>
  <c r="E172" i="2"/>
  <c r="I171" i="2"/>
  <c r="E170" i="2"/>
  <c r="I169" i="2"/>
  <c r="E168" i="2"/>
  <c r="I166" i="2"/>
  <c r="I165" i="2"/>
  <c r="I164" i="2"/>
  <c r="I163" i="2"/>
  <c r="I162" i="2"/>
  <c r="I161" i="2"/>
  <c r="I160" i="2"/>
  <c r="I159" i="2"/>
  <c r="I156" i="2"/>
  <c r="I154" i="2"/>
  <c r="I152" i="2"/>
  <c r="I149" i="2"/>
  <c r="I147" i="2"/>
  <c r="E146" i="2"/>
  <c r="I144" i="2"/>
  <c r="I143" i="2"/>
  <c r="I142" i="2"/>
  <c r="E141" i="2"/>
  <c r="I140" i="2"/>
  <c r="I139" i="2"/>
  <c r="I138" i="2"/>
  <c r="E137" i="2"/>
  <c r="I136" i="2"/>
  <c r="I135" i="2"/>
  <c r="I134" i="2"/>
  <c r="E133" i="2"/>
  <c r="I131" i="2"/>
  <c r="I130" i="2"/>
  <c r="I129" i="2"/>
  <c r="I128" i="2"/>
  <c r="I125" i="2"/>
  <c r="E124" i="2"/>
  <c r="I122" i="2"/>
  <c r="I121" i="2"/>
  <c r="E120" i="2"/>
  <c r="I118" i="2"/>
  <c r="E116" i="2"/>
  <c r="I114" i="2"/>
  <c r="I113" i="2"/>
  <c r="I112" i="2"/>
  <c r="I109" i="2"/>
  <c r="E108" i="2"/>
  <c r="E105" i="2"/>
  <c r="I103" i="2"/>
  <c r="E102" i="2"/>
  <c r="I100" i="2"/>
  <c r="E99" i="2"/>
  <c r="I97" i="2"/>
  <c r="I96" i="2"/>
  <c r="I93" i="2"/>
  <c r="E92" i="2"/>
  <c r="I90" i="2"/>
  <c r="I89" i="2"/>
  <c r="I88" i="2"/>
  <c r="I87" i="2"/>
  <c r="I86" i="2"/>
  <c r="I85" i="2"/>
  <c r="E84" i="2"/>
  <c r="I82" i="2"/>
  <c r="I79" i="2"/>
  <c r="E78" i="2"/>
  <c r="I77" i="2"/>
  <c r="E76" i="2"/>
  <c r="I75" i="2"/>
  <c r="E74" i="2"/>
  <c r="I73" i="2"/>
  <c r="I71" i="2"/>
  <c r="I69" i="2"/>
  <c r="E68" i="2"/>
  <c r="I67" i="2"/>
  <c r="E66" i="2"/>
  <c r="I65" i="2"/>
  <c r="I64" i="2"/>
  <c r="E63" i="2"/>
  <c r="I62" i="2"/>
  <c r="E61" i="2"/>
  <c r="I59" i="2"/>
  <c r="I58" i="2"/>
  <c r="I57" i="2"/>
  <c r="I56" i="2"/>
  <c r="I55" i="2"/>
  <c r="I54" i="2"/>
  <c r="I53" i="2"/>
  <c r="I52" i="2"/>
  <c r="I51" i="2"/>
  <c r="I50" i="2"/>
  <c r="I47" i="2"/>
  <c r="E46" i="2"/>
  <c r="I44" i="2"/>
  <c r="E43" i="2"/>
  <c r="I41" i="2"/>
  <c r="I39" i="2"/>
  <c r="I38" i="2"/>
  <c r="I37" i="2"/>
  <c r="I36" i="2"/>
  <c r="I35" i="2"/>
  <c r="I34" i="2"/>
  <c r="I32" i="2"/>
  <c r="E30" i="2"/>
  <c r="I28" i="2"/>
  <c r="I27" i="2"/>
  <c r="I26" i="2"/>
  <c r="I25" i="2"/>
  <c r="I24" i="2"/>
  <c r="D22" i="2"/>
  <c r="C22" i="2"/>
  <c r="I21" i="2"/>
  <c r="I20" i="2"/>
  <c r="E19" i="2"/>
  <c r="I18" i="2"/>
  <c r="I17" i="2"/>
  <c r="I16" i="2"/>
  <c r="E15" i="2"/>
  <c r="I14" i="2"/>
  <c r="I13" i="2"/>
  <c r="E12" i="2"/>
  <c r="D8" i="2"/>
  <c r="C8" i="2"/>
  <c r="E94" i="2" l="1"/>
  <c r="E110" i="2"/>
  <c r="E126" i="2"/>
  <c r="D244" i="2"/>
  <c r="E80" i="2"/>
  <c r="C244" i="2"/>
  <c r="E48" i="2"/>
  <c r="E189" i="2"/>
  <c r="E22" i="2"/>
  <c r="E8" i="2"/>
  <c r="E244" i="2" l="1"/>
</calcChain>
</file>

<file path=xl/sharedStrings.xml><?xml version="1.0" encoding="utf-8"?>
<sst xmlns="http://schemas.openxmlformats.org/spreadsheetml/2006/main" count="647" uniqueCount="512">
  <si>
    <t>№ п/п</t>
  </si>
  <si>
    <t>Целевые показатели, показатели результативности, 
подпрограммы, отдельные мероприятия</t>
  </si>
  <si>
    <t xml:space="preserve">Целевые показатели и показатели результативности </t>
  </si>
  <si>
    <t xml:space="preserve">план, 
тыс. рублей </t>
  </si>
  <si>
    <t>факт, 
тыс. рублей</t>
  </si>
  <si>
    <t>исполнение, %</t>
  </si>
  <si>
    <t xml:space="preserve">"Защита населения и территории Таймырского Долгано-Ненецкого муниципального района Красноярского края от чрезвычайных ситуаций природного и техногенного характера"
</t>
  </si>
  <si>
    <t>1.1</t>
  </si>
  <si>
    <t>Цель: организация и осуществление мероприятий по гражданской обороне, защите населения и территорий муниципального района от чрезвычайных ситуаций природного и техногенного характера</t>
  </si>
  <si>
    <t>1.2</t>
  </si>
  <si>
    <t>Целевой показатель.
Уровень защищенности населения от чрезвычайных ситуаций природного и техногенного характера</t>
  </si>
  <si>
    <t>%</t>
  </si>
  <si>
    <t>х</t>
  </si>
  <si>
    <t>1.3</t>
  </si>
  <si>
    <t>1.4</t>
  </si>
  <si>
    <t>Отдельное мероприятие 1 "Обеспечение эффективной деятельности и управления в области  гражданской обороны, защиты населения и территории муниципального района от чрезвычайных ситуаций природного и техногенного характера"</t>
  </si>
  <si>
    <t>1.5</t>
  </si>
  <si>
    <t>Доля населения муниципального района, оповещаемого с помощью автоматической системы централизованного оповещения гражданской обороны Красноярского края</t>
  </si>
  <si>
    <t>1.6</t>
  </si>
  <si>
    <t xml:space="preserve">Удельный вес населения, охваченного подготовкой по вопросам гражданской обороны и чрезвычайным ситуациям
</t>
  </si>
  <si>
    <t>1.7</t>
  </si>
  <si>
    <t>Отдельное мероприятие 2 "Обеспечение мер по поддержанию в постоянной готовности сил и средств для участия в предупреждении и ликвидации последствий чрезвычайных ситуаций на территории муниципального района"</t>
  </si>
  <si>
    <t>1.8</t>
  </si>
  <si>
    <t>Доля специалистов Управления, прошедших плановое обучение, повысивших квалификацию</t>
  </si>
  <si>
    <t>1.9</t>
  </si>
  <si>
    <t xml:space="preserve">Отдельное мероприятие 3 "Выполнение отдельных государственных полномочий органами местного самоуправления муниципального района в области защиты территории и населения от чрезвычайных ситуаций" </t>
  </si>
  <si>
    <t>1.10</t>
  </si>
  <si>
    <t xml:space="preserve">Доля граждан, получивших помощь при обращении в отдел оперативных дежурных через единый номер "112"
</t>
  </si>
  <si>
    <t>1.11</t>
  </si>
  <si>
    <t xml:space="preserve">Доля граждан, пострадавших на водных объектах муниципального района
</t>
  </si>
  <si>
    <t>2</t>
  </si>
  <si>
    <t xml:space="preserve">"Развитие образования Таймырского Долгано-Ненецкого муниципального района"
</t>
  </si>
  <si>
    <t>10</t>
  </si>
  <si>
    <t>2.1</t>
  </si>
  <si>
    <t>Цель: повышение доступности и качества образования в соответствии с потребностями государства и общества</t>
  </si>
  <si>
    <t>2.2</t>
  </si>
  <si>
    <t>2.3</t>
  </si>
  <si>
    <t xml:space="preserve">Целевой показатель 2.
Доля детей, охваченных начальным общим, основным общим и средним общим образованием, к общей численности детей в возрасте 7 - 17 лет, осваивающих образовательные программы начального общего, основного общего и среднего общего образования
</t>
  </si>
  <si>
    <t>2.4</t>
  </si>
  <si>
    <t>2.5</t>
  </si>
  <si>
    <t>2.6</t>
  </si>
  <si>
    <t>2.7</t>
  </si>
  <si>
    <t xml:space="preserve">Задача 1.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
</t>
  </si>
  <si>
    <t>2.8</t>
  </si>
  <si>
    <t>Подпрограмма 1 "Развитие дошкольного, общего и дополнительного образования"</t>
  </si>
  <si>
    <t>2.9</t>
  </si>
  <si>
    <t>2.10</t>
  </si>
  <si>
    <t>2.11</t>
  </si>
  <si>
    <t>2.12</t>
  </si>
  <si>
    <t>2.13</t>
  </si>
  <si>
    <t>Доля выпускников муниципальных общеобразовательных организаций, сдавших единый государственный экзамен по русскому языку и математике, в общей численности выпускников муниципальных общеобразовательных организаций, сдававших единый государственный экзамен по данным предметам</t>
  </si>
  <si>
    <t>2.14</t>
  </si>
  <si>
    <t>Доля педагогических работников, охваченных различными формами непрерывного профессионального сопровождения, от общей численности педагогических работников</t>
  </si>
  <si>
    <t>2.15</t>
  </si>
  <si>
    <t>Доля существующей потребности общеобразовательных организаций в проведении отдельных видов ремонтных работ капитального характера и работ по благоустройству территорий, в общей потребности в проведении данных видов работ</t>
  </si>
  <si>
    <t>2.16</t>
  </si>
  <si>
    <t>Доля детей, включенных в инженерно-технологическое образование, старшего дошкольного возраста, школьного, а также детей, обучающихся в муниципальных образовательных организациях дополнительного образования</t>
  </si>
  <si>
    <t>2.17</t>
  </si>
  <si>
    <t>Доля обучающихся включенных в олимпиадное и исследовательское движение школьников, в общем количестве обучающихся</t>
  </si>
  <si>
    <t>2.18</t>
  </si>
  <si>
    <t>Количество обучающихся, участвующих в всероссийских и региональных мероприятиях</t>
  </si>
  <si>
    <t>чел.</t>
  </si>
  <si>
    <t>2.19</t>
  </si>
  <si>
    <t>Доля школьников 5-11 классов общеобразовательных организаций муниципального района, охваченных северным многоборьем</t>
  </si>
  <si>
    <t>2.20</t>
  </si>
  <si>
    <t xml:space="preserve">Задача 2. Обеспечение отдыха и оздоровления учащихся в каникулярное время, обеспечение доступности школьного питания
</t>
  </si>
  <si>
    <t>2.21</t>
  </si>
  <si>
    <t>Подпрограмма 2 "Укрепление здоровья учащихся общеобразовательных школ"</t>
  </si>
  <si>
    <t>2.22</t>
  </si>
  <si>
    <t>Доля детей школьного возраста, охваченных социальным питанием в общеобразовательных организациях муниципального района</t>
  </si>
  <si>
    <t>2.23</t>
  </si>
  <si>
    <t xml:space="preserve">Задача 3. Эффективное управление муниципальной системой образования
</t>
  </si>
  <si>
    <t>2.24</t>
  </si>
  <si>
    <t>Отдельное мероприятие 1 "Обеспечение реализации муниципальной программы"</t>
  </si>
  <si>
    <t>2.25</t>
  </si>
  <si>
    <t>Охват муниципальных образовательных организаций методическими услугами в разных формах</t>
  </si>
  <si>
    <t xml:space="preserve">"Развитие культуры и туризма в Таймырском Долгано-Ненецком муниципальном районе"
</t>
  </si>
  <si>
    <t>3.1</t>
  </si>
  <si>
    <t xml:space="preserve">Цель: обеспечение творческого и культурного развития населения Таймырского Долгано-Ненецкого муниципального района, а также создание условий для развития туризма
</t>
  </si>
  <si>
    <t>3.2</t>
  </si>
  <si>
    <t xml:space="preserve">Целевой показатель 1. 
Доля населения, участвующего в платных культурно-массовых мероприятиях, проводимых на территории муниципального района
</t>
  </si>
  <si>
    <t>3.3</t>
  </si>
  <si>
    <t xml:space="preserve">Целевой показатель 2. 
Доля организаций сферы культуры, укрепивших материально-техническую базу, в общей численности организаций культуры
</t>
  </si>
  <si>
    <t>3.4</t>
  </si>
  <si>
    <t xml:space="preserve">Целевой показатель 3. 
Количество посещений общедоступных библиотек на 1 тыс. человек населения сельских поселений муниципального района
</t>
  </si>
  <si>
    <t>ед.</t>
  </si>
  <si>
    <t>3.5</t>
  </si>
  <si>
    <t xml:space="preserve">Целевой показатель 4. 
Доля детей, привлекаемых к участию в творческих мероприятиях, проводимых учреждениями культуры, в общей численности детей
</t>
  </si>
  <si>
    <t>3.6</t>
  </si>
  <si>
    <t xml:space="preserve">Целевой показатель 5.
Доля организаций культурно-досугового типа, в структуре которых действуют клубные формирования по художественным ремеслам и декоративно-прикладному творчеству, оснащенных специальным оборудованием
</t>
  </si>
  <si>
    <t>3.7</t>
  </si>
  <si>
    <t xml:space="preserve">Целевой показатель 6.
Количество новых поступлений в фонды общедоступных библиотек на 1 тыс. человек населения муниципального района
</t>
  </si>
  <si>
    <t>3.8</t>
  </si>
  <si>
    <t xml:space="preserve">Целевой показатель 7. 
Доля библиотек, подключенных к сети Интернет, в общем количестве общедоступных библиотек поселений муниципального района
</t>
  </si>
  <si>
    <t>3.9</t>
  </si>
  <si>
    <t xml:space="preserve">Целевой показатель 8. 
Доля муниципальных домов культуры, укрепивших материально-техническую базу, осуществивших ремонтные работы (текущий ремонт) за счет средств бюджетов разных уровней
</t>
  </si>
  <si>
    <t>3.10</t>
  </si>
  <si>
    <t xml:space="preserve">Целевой показатель 9. 
Доля  образовательных  учреждений сферы культуры, оснащенных музыкальными инструментами, оборудованием и учебными материалами за счет средств бюджетов разных уровней
</t>
  </si>
  <si>
    <t>3.11</t>
  </si>
  <si>
    <t xml:space="preserve">Целевой показатель 11.
Доля организаций сферы культуры, задействованных в содействии развития туризма </t>
  </si>
  <si>
    <t>3.12</t>
  </si>
  <si>
    <t xml:space="preserve">Задача 1. Повышение доступности для граждан качественных культурных услуг и образования в сфере культуры и искусства
</t>
  </si>
  <si>
    <t>3.13</t>
  </si>
  <si>
    <t xml:space="preserve">Отдельное мероприятие 1 "Проведение мероприятий в сфере культуры"
</t>
  </si>
  <si>
    <t>3.14</t>
  </si>
  <si>
    <t xml:space="preserve">Численность посетителей культурно-массовых мероприятий, проводимых учреждениями культуры, расположенными на территории муниципального района
</t>
  </si>
  <si>
    <t>3.15</t>
  </si>
  <si>
    <t xml:space="preserve">Отдельное мероприятие 2 "Предоставление иных межбюджетных трансфертов бюджетам городских и сельских поселений Таймырского Долгано-Ненецкого муниципального района на реализацию мероприятий муниципальной Программы"
</t>
  </si>
  <si>
    <t>3.16</t>
  </si>
  <si>
    <t xml:space="preserve">Число клубных формирований на 1 тыс. человек населения
</t>
  </si>
  <si>
    <t>3.17</t>
  </si>
  <si>
    <t xml:space="preserve">Количество организаций сферы культуры, укрепивших материально-техническую базу
</t>
  </si>
  <si>
    <t>3.18</t>
  </si>
  <si>
    <t xml:space="preserve">Отдельное мероприятие 3 "Предоставление иных межбюджетных трансфертов бюджетам сельских поселений муниципального района на организацию библиотечного обслуживания населения, комплектование и обеспечение сохранности библиотечных фондов"
</t>
  </si>
  <si>
    <t>3.19</t>
  </si>
  <si>
    <t xml:space="preserve">Численность пользователей общедоступных библиотек сельских поселений муниципального района
</t>
  </si>
  <si>
    <t>3.20</t>
  </si>
  <si>
    <t xml:space="preserve">Отдельное мероприятие 4 "Предоставление иных межбюджетных трансфертов бюджетам городских и сельских поселений муниципального района на организацию дополнительного образования детей"
</t>
  </si>
  <si>
    <t>3.21</t>
  </si>
  <si>
    <t xml:space="preserve">Доля детей, обучающихся в детских школах искусств, в общей численности детей в возрасте от 7 до 15 лет
</t>
  </si>
  <si>
    <t>3.22</t>
  </si>
  <si>
    <t xml:space="preserve">Отдельное мероприятие 5 "Организация и проведение мероприятий по сохранению, развитию народных художественных ремесел и декоративно-прикладного творчества"
</t>
  </si>
  <si>
    <t>3.23</t>
  </si>
  <si>
    <t xml:space="preserve">Количество организаций культурно-досугового типа, в структуре которых действуют клубные формирования по художественным ремеслам и декоративно-прикладному творчеству, оснащенных специальным оборудованием
</t>
  </si>
  <si>
    <t>3.24</t>
  </si>
  <si>
    <t xml:space="preserve">Отдельное мероприятие 6 "Предоставление иных межбюджетных трансфертов бюджетам городских и сельских поселений муниципального района на комплектование книжных фондов библиотек поселений муниципального района"
</t>
  </si>
  <si>
    <t>3.25</t>
  </si>
  <si>
    <t xml:space="preserve">Количество документов библиотечного фонда общедоступных библиотек поселений муниципального района
</t>
  </si>
  <si>
    <t>3.26</t>
  </si>
  <si>
    <t xml:space="preserve">Отдельное мероприятие 7 "Предоставление иных межбюджетных трансфертов бюджетам городских и сельских поселений муниципального района на подключение общедоступных библиотек к сети Интернет и развитие системы библиотечного дела с учетом задачи расширения информационных технологий и оцифровки"
</t>
  </si>
  <si>
    <t>3.27</t>
  </si>
  <si>
    <t xml:space="preserve">Число общедоступных библиотек поселений муниципального района, подключенных к сети Интернет
</t>
  </si>
  <si>
    <t>3.28</t>
  </si>
  <si>
    <t xml:space="preserve">Отдельное мероприятие 8 "Предоставление иных межбюджетных трансфертов бюджетам городских и сельских поселений муниципального района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человек"
</t>
  </si>
  <si>
    <t>3.29</t>
  </si>
  <si>
    <t xml:space="preserve">Число муниципальных домов культуры, укрепивших материально-техническую базу, осуществивших ремонтные работы (текущий ремонт) за счет средств бюджетов разных уровней
</t>
  </si>
  <si>
    <t xml:space="preserve">ед. </t>
  </si>
  <si>
    <t>3.30</t>
  </si>
  <si>
    <t xml:space="preserve">Отдельное мероприятие 9 "Предоставление иных межбюджетных трансфертов бюджетам городских и сельских поселений муниципального района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материалами)"
</t>
  </si>
  <si>
    <t>3.31</t>
  </si>
  <si>
    <t>Число  образовательных  учреждений сферы культуры, оснащенных музыкальными инструментами, оборудованием и учебными материалами за счет средств бюджетов разных уровней</t>
  </si>
  <si>
    <t>4</t>
  </si>
  <si>
    <t xml:space="preserve">"Развитие физической культуры и спорта на территории Таймырского Долгано-Ненецкого муниципального района" </t>
  </si>
  <si>
    <t>4.1</t>
  </si>
  <si>
    <t>Цель: формирование здорового образа жизни  населения  муниципального района через развитие физической культуры и спорта</t>
  </si>
  <si>
    <t>4.2</t>
  </si>
  <si>
    <t>Целевой показатель.
Доля населения муниципального района, систематически занимающегося физической культурой и спортом</t>
  </si>
  <si>
    <t>4.3</t>
  </si>
  <si>
    <t>Задача 1. Популяризация профессионального и массового спорта</t>
  </si>
  <si>
    <t>4.4</t>
  </si>
  <si>
    <t>Отдельное мероприятие 1. Организация и проведение спортивно-массовых мероприятий муниципального района, участие в соревнованиях регионального, межрегионального и федерального уровней</t>
  </si>
  <si>
    <t>4.5</t>
  </si>
  <si>
    <t>Доля детей и молодежи (возраст 3-29 лет) муниципального района, систематически занимающихся физической культурой и спортом</t>
  </si>
  <si>
    <t>4.6</t>
  </si>
  <si>
    <t>Доля населения среднего возраста (женщины 30-54 года; мужчины 30-59 лет), муниципального района систематически занимающегося  физической культурой и спортом</t>
  </si>
  <si>
    <t>4.7</t>
  </si>
  <si>
    <t>Доля населения старшего возраста (женщины 55-79 лет; мужчины 60-79 лет) муниципального района, систематически занимающегося физической культурой и спортом</t>
  </si>
  <si>
    <t>4.8</t>
  </si>
  <si>
    <t>Доля  спортсменов муниципального района, имеющих спортивные звания и разряды, к числу граждан муниципального района, систематически занимающихся физической культурой и спортом</t>
  </si>
  <si>
    <t>4.9</t>
  </si>
  <si>
    <t>Доля лиц из числа инвалидов, систематически занимающихся физической культурой и спортом, в общей численности данной категории населения</t>
  </si>
  <si>
    <t>4.10</t>
  </si>
  <si>
    <t>4.11</t>
  </si>
  <si>
    <t>4.12</t>
  </si>
  <si>
    <t>4.13</t>
  </si>
  <si>
    <t>Задача 3. Развитие зимних видов спорта на территории муниципального района</t>
  </si>
  <si>
    <t>Отдельное мероприятие 3 "Обеспечение деятельности МАУ "Центр развития зимних видов спорта"</t>
  </si>
  <si>
    <t>Доля населения муниципального района, занимающегося зимними видами спорта, в общей численности систематически занимающихся физической культурой и спортом</t>
  </si>
  <si>
    <t>"Молодежь Таймыра"</t>
  </si>
  <si>
    <t>5.1</t>
  </si>
  <si>
    <t xml:space="preserve">Цель: создание условий для успешной социализации и эффективной самореализации молодежи, развитие потенциала молодежи в интересах развития муниципального района
</t>
  </si>
  <si>
    <t>5.2</t>
  </si>
  <si>
    <t xml:space="preserve">Целевой показатель 1. 
Доля поддержанных социально-экономических проектов, реализуемых молодежью муниципального района, от общего числа разработанных молодежью муниципального района социально-экономических проектов
</t>
  </si>
  <si>
    <t>5.3</t>
  </si>
  <si>
    <t xml:space="preserve">Целевой показатель 2. 
Удельный вес граждан, проживающих в муниципальном районе, получающих безвозмездные услуги от участников молодежных социально-экономических проектов
</t>
  </si>
  <si>
    <t>5.4</t>
  </si>
  <si>
    <t xml:space="preserve">Задача 1. Создание эффективной системы развития муниципальной молодежной политики
</t>
  </si>
  <si>
    <t>5.5</t>
  </si>
  <si>
    <t xml:space="preserve">Отдельное мероприятие 1. "Организация и проведение массовых мероприятий в области молодежной политики"
</t>
  </si>
  <si>
    <t>5.6</t>
  </si>
  <si>
    <t xml:space="preserve">Доля молодежи, в возрасте от 14 до 30 лет, проживающей в муниципальном районе и участвующей в мероприятиях, проводимых в области молодежной политики
</t>
  </si>
  <si>
    <t>5.7</t>
  </si>
  <si>
    <t>Численность молодёжи, в возрасте 14-30 лет, проживающей на территории муниципального района, проинформированной по вопросам безопасного поведения, предупреждения правонарушений и преступлений</t>
  </si>
  <si>
    <t>5.8</t>
  </si>
  <si>
    <t>Отдельное мероприятие 2. "Обеспечение деятельности МКУ "Таймырский молодежный центр"</t>
  </si>
  <si>
    <t>5.9</t>
  </si>
  <si>
    <t xml:space="preserve">Удельный вес молодых граждан в возрасте от 14 до 30 лет, проживающих в районе, вовлеченных в реализацию социально-экономических проектов
</t>
  </si>
  <si>
    <t>5.10</t>
  </si>
  <si>
    <t>5.11</t>
  </si>
  <si>
    <t>5.12</t>
  </si>
  <si>
    <t xml:space="preserve">Задача 2. Создание системы первичной профилактики экстремизма и терроризма среди молодежи муниципального района
</t>
  </si>
  <si>
    <t>5.13</t>
  </si>
  <si>
    <t>5.14</t>
  </si>
  <si>
    <t xml:space="preserve">Удельный вес молодежи, проинформированной по вопросам противодействия терроризму и вовлеченной в социально-экономические проекты, из общего количества молодежи в возрасте 14 - 30 лет, проживающей на территории муниципального района
</t>
  </si>
  <si>
    <t>5.15</t>
  </si>
  <si>
    <t>Задача 3. Содействие развитию военно-патриотического воспитания молодежи муниципального района</t>
  </si>
  <si>
    <t>Численность молодежи в возрасте от 14 до 18 лет, вовлеченных в детско-юношеское военно-патриотическое общественное движение «ЮНАРМИЯ»</t>
  </si>
  <si>
    <t>6</t>
  </si>
  <si>
    <t xml:space="preserve">"Развитие транспортно-дорожного комплекса и информационного общества Таймырского Долгано-Ненецкого муниципального района" </t>
  </si>
  <si>
    <t>6.1</t>
  </si>
  <si>
    <t>Цель: обеспечение доступности транспортных услуг, безопасности и совершенствования транспортных процессов, развитие современной информационно-телекоммуникационной  среды Таймырского Долгано-Ненецкого муниципального района</t>
  </si>
  <si>
    <t>6.2</t>
  </si>
  <si>
    <t>Целевой показатель 1. 
Доля населения, проживающего в населенных пунктах муниципального района, имеющих транспортное сообщение регулярными маршрутами воздушного и (или) водного транспорта, в общей численности населения муниципального района</t>
  </si>
  <si>
    <t>6.3</t>
  </si>
  <si>
    <t>Целевой показатель 2. 
Доля протяженности автомобильных дорог общего пользования местного значения муниципального района, не отвечающих нормативным требованиям, в общей протяженности автомобильных дорог общего пользования местного значения муниципального района</t>
  </si>
  <si>
    <t>6.4</t>
  </si>
  <si>
    <t xml:space="preserve">Целевой показатель 3. 
Доля населения, обеспеченного возможностью широкополосного беспроводного доступа в сеть Интернет, в общей численности населения муниципального района </t>
  </si>
  <si>
    <t>6.5</t>
  </si>
  <si>
    <t>Задача 1. Комплексное развитие транспортной отрасли муниципального района</t>
  </si>
  <si>
    <t>6.6</t>
  </si>
  <si>
    <t>Подпрограмма 1 "Развитие транспортной отрасли муниципального района"</t>
  </si>
  <si>
    <t>6.7</t>
  </si>
  <si>
    <t>6.8</t>
  </si>
  <si>
    <t>Задача 2. Обеспечение сохранности, модернизация и развитие сети автомобильных дорог муниципального района</t>
  </si>
  <si>
    <t>6.9</t>
  </si>
  <si>
    <t>Подпрограмма 2 "Дороги Таймыра"</t>
  </si>
  <si>
    <t>6.10</t>
  </si>
  <si>
    <t>Доля протяженности автомобильных дорог общего пользования круглогодичного действия муниципального района, на содержание которых выделяются денежные средства из районного бюджета, от общей протяженности автомобильных дорог общего пользования круглогодичного действия муниципального района</t>
  </si>
  <si>
    <t>6.11</t>
  </si>
  <si>
    <t>Доля протяженности автомобильных дорог общего пользования сезонного действия (автозимники) муниципального района, на содержание которых выделяются денежные средства из районного бюджета, от общей протяженности автозимников муниципального района</t>
  </si>
  <si>
    <t>6.12</t>
  </si>
  <si>
    <t>Задача 3. Обеспечение доступности информационно-телекоммуникационных услуг для населения муниципального района</t>
  </si>
  <si>
    <t>6.13</t>
  </si>
  <si>
    <t>Отдельное мероприятие. "Создание условий для развития услуг связи в малочисленных и труднодоступных населенных пунктах муниципального района"</t>
  </si>
  <si>
    <t>6.14</t>
  </si>
  <si>
    <t>Количество населенных пунктов муниципального района, в которых созданы и поддерживаются условия для обеспечения жителей услугами связи, ранее не имевших эту возможность</t>
  </si>
  <si>
    <t xml:space="preserve">"Развитие малого и среднего предпринимательства в Таймырском Долгано-Ненецком муниципальном районе"
</t>
  </si>
  <si>
    <t>7.1</t>
  </si>
  <si>
    <t xml:space="preserve">Цель: создание благоприятных условий для развития малого и среднего предпринимательства на территории  муниципального района     </t>
  </si>
  <si>
    <t>7.2</t>
  </si>
  <si>
    <t>Целевой показатель 1.
Число субъектов малого и среднего предпринимательства в расчете на 10 тыс. человек населения</t>
  </si>
  <si>
    <t>7.3</t>
  </si>
  <si>
    <t>Целевой показатель 2.
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</si>
  <si>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 xml:space="preserve">    </t>
  </si>
  <si>
    <t>7.4</t>
  </si>
  <si>
    <t xml:space="preserve">Целевой показатель 3.
Доля субъектов малого и среднего предпринимательства, получивших муниципальную поддержку, к общему количеству субъектов малого и среднего предпринимательства </t>
  </si>
  <si>
    <t>7.5</t>
  </si>
  <si>
    <t>Целевой показатель 4.
Темп роста объема привлеченных инвестиций в секторе малого и среднего предпринимательства</t>
  </si>
  <si>
    <t>7.6</t>
  </si>
  <si>
    <t>Задача 1. Повышение доступности финансовых ресурсов для субъектов малого и среднего предпринимательства</t>
  </si>
  <si>
    <t>7.7</t>
  </si>
  <si>
    <t xml:space="preserve">Отдельное мероприятие 1 
"Предоставление субсидий субъектам малого и среднего предпринимательства на возмещение части затрат,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услуг)"
</t>
  </si>
  <si>
    <t>7.8</t>
  </si>
  <si>
    <t xml:space="preserve">Количество субъектов малого и среднего предпринимательства, получивших муниципальную поддержку </t>
  </si>
  <si>
    <t>7.9</t>
  </si>
  <si>
    <t xml:space="preserve">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</t>
  </si>
  <si>
    <t>7.10</t>
  </si>
  <si>
    <t xml:space="preserve">Объем привлеченных инвестиций в секторе малого и среднего предпринимательства </t>
  </si>
  <si>
    <t>млн. рублей</t>
  </si>
  <si>
    <t>7.11</t>
  </si>
  <si>
    <t>Отдельное мероприятие 2 
"Предоставление субсидий субъектам малого и среднего предпринимательства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услуг)"</t>
  </si>
  <si>
    <t>7.12</t>
  </si>
  <si>
    <t>7.13</t>
  </si>
  <si>
    <t>7.14</t>
  </si>
  <si>
    <t>7.15</t>
  </si>
  <si>
    <t xml:space="preserve">Отдельное мероприятие 3 
"Предоставление субсидий вновь созданным субъектам малого предпринимательства на компенсацию части расходов, связанных с началом предпринимательской деятельности, выплат по передаче прав на франшизу (паушальный взнос) и приобретение основных средств"
</t>
  </si>
  <si>
    <t>7.16</t>
  </si>
  <si>
    <t xml:space="preserve">Количество субъектов малого предпринимательства, получивших муниципальную поддержку </t>
  </si>
  <si>
    <t>7.17</t>
  </si>
  <si>
    <t xml:space="preserve">Количество созданных рабочих мест (включая вновь зарегистрированных индивидуальных предпринимателей) в секторе малого предпринимательства </t>
  </si>
  <si>
    <t>7.18</t>
  </si>
  <si>
    <t xml:space="preserve">Объем привлеченных инвестиций в секторе малого предпринимательства </t>
  </si>
  <si>
    <t>7.27</t>
  </si>
  <si>
    <t>Задача 2. Повышение доступности бизнес-образования для субъектов малого и среднего предпринимательства</t>
  </si>
  <si>
    <t>7.28</t>
  </si>
  <si>
    <t xml:space="preserve">Отдельное мероприятие 6 
"Предоставление образовательных услуг субъектам малого и среднего предпринимательства и гражданам, желающим организовать предпринимательскую деятельность"
</t>
  </si>
  <si>
    <t>7.29</t>
  </si>
  <si>
    <t>7.30</t>
  </si>
  <si>
    <t xml:space="preserve">Отдельное мероприятие 7 
"Проведение семинаров, «круглых столов» для субъектов малого и среднего предпринимательства на тему государственной и муниципальной поддержки малого и среднего бизнеса и по вопросам ведения предпринимательской деятельности"
</t>
  </si>
  <si>
    <t>7.31</t>
  </si>
  <si>
    <t>Количество семинаров, "круглых столов" проведенных для субъектов малого и среднего предпринимательства на тему государственной и муниципальной поддержки малого и среднего бизнеса и по вопросам ведения предпринимательской деятельности</t>
  </si>
  <si>
    <t>7.32</t>
  </si>
  <si>
    <t>Задача 3. Повышение доступности информационно-консультационных ресурсов для субъектов малого и среднего предпринимательства, пропаганда предпринимательства</t>
  </si>
  <si>
    <t>7.33</t>
  </si>
  <si>
    <t xml:space="preserve">Отдельное мероприятие 8 
"Предоставление информационно- консультационных услуг субъектам малого и среднего предпринимательства по принципу "одного окна"
</t>
  </si>
  <si>
    <t>7.34</t>
  </si>
  <si>
    <t>7.35</t>
  </si>
  <si>
    <t xml:space="preserve">Отдельное мероприятие 9 
"Информационное освещение темы поддержки малого и среднего предпринимательства в социальных сетях и на официальном сайте органов местного самоуправления муниципального района в информационно-телекоммуникационной сети Интернет"
</t>
  </si>
  <si>
    <t>7.36</t>
  </si>
  <si>
    <t>Количество публикаций в социальных сетях и на официальном сайте органов местного самоуправления муниципального района информационно-телекоммуникационной сети Интернет на тему поддержки малого и среднего предпринимательства</t>
  </si>
  <si>
    <t>7.37</t>
  </si>
  <si>
    <t xml:space="preserve">Отдельное мероприятие 10 
"Информирование субъектов малого и среднего предпринимательства о мерах государственной и муниципальной поддержки субъектов малого и среднего предпринимательства через печатные средства массовой информации, по телевидению, в эфире радиостанции, а также посредством электронной рассылки"
</t>
  </si>
  <si>
    <t>7.38</t>
  </si>
  <si>
    <t>8</t>
  </si>
  <si>
    <t>"Развитие инфраструктуры Таймырского Долгано-Ненецкого муниципального района"</t>
  </si>
  <si>
    <t>8.1</t>
  </si>
  <si>
    <t xml:space="preserve">Цель: создание условий для комфортного проживания на территории муниципального района
</t>
  </si>
  <si>
    <t>8.2</t>
  </si>
  <si>
    <t>Целевой показатель 1.
Доля вновь построенных (реконструированных или модернизированных) объектов социальной сферы по отношению к запланированным</t>
  </si>
  <si>
    <t>8.3</t>
  </si>
  <si>
    <t xml:space="preserve">Целевой показатель 2.
Доля административных объектов муниципальной собственности (здания, строения, сооружения, инженерные коммуникации) в которых проведены ремонтные работы текущего и капитального характера по отношению к запланированным
</t>
  </si>
  <si>
    <t>8.4</t>
  </si>
  <si>
    <t xml:space="preserve">Целевой показатель 3.
Доля объектов капитального строительства, реконструкции, модернизации и объектов проведения ремонтных работ текущего и капитального характера, обеспеченных исходно-разрешительной документацией
</t>
  </si>
  <si>
    <t>8.5</t>
  </si>
  <si>
    <t xml:space="preserve">Целевой показатель 6. 
Доля энергоснабжающих организаций, которым выплачена компенсация выпадающих доходов, связанных с применением государственных регулируемых цен (тарифов) на электрическую энергию, вырабатываемую для населения
</t>
  </si>
  <si>
    <t>8.6</t>
  </si>
  <si>
    <t xml:space="preserve">Целевой показатель 7. 
Доля предприятий жилищно-коммунального комплекса, которым выплачена компенсация части платы граждан за коммунальные услуги
</t>
  </si>
  <si>
    <t>8.7</t>
  </si>
  <si>
    <t xml:space="preserve">Целевой показатель 8. 
Уровень обеспеченности твердым топливом учреждений социальной сферы и населения муниципального района
</t>
  </si>
  <si>
    <t>8.8</t>
  </si>
  <si>
    <t xml:space="preserve">Целевой показатель 9. 
Уровень исполнения расходов, имеющих целевое назначение в части софинансирования государственных программ Красноярского края
</t>
  </si>
  <si>
    <t>8.9</t>
  </si>
  <si>
    <t xml:space="preserve">Целевой показатель 11. 
Доля достигнутых показателей результативности муниципальной программы
</t>
  </si>
  <si>
    <t>8.10</t>
  </si>
  <si>
    <t xml:space="preserve">Задача 1. Осуществление деятельности органов местного самоуправления по развитию территории муниципального района
</t>
  </si>
  <si>
    <t>8.11</t>
  </si>
  <si>
    <t xml:space="preserve">Отдельное мероприятие 1 "Организация строительства (реконструкции или модернизации)  объектов социальной сферы"
</t>
  </si>
  <si>
    <t>8.12</t>
  </si>
  <si>
    <t>Количество вновь построенных (реконструированных или модернизированных) объектов социальной сферы</t>
  </si>
  <si>
    <t>8.13</t>
  </si>
  <si>
    <t xml:space="preserve">Отдельное мероприятие 2 "Организация выполнения ремонтных работ текущего и капитального характера административных объектов муниципальной собственности (здания, строения, сооружения, инженерные коммуникации)"
</t>
  </si>
  <si>
    <t>8.14</t>
  </si>
  <si>
    <t xml:space="preserve">Количество административных объектов (здания, строения, сооружения, инженерные коммуникации) в которых проведены ремонтные работы текущего и капитального характера
</t>
  </si>
  <si>
    <t>8.15</t>
  </si>
  <si>
    <t>Отдельное мероприятие 3 "Организация мероприятий по обеспечению исходно-разрешительной документацией объектов капитального строительства, реконструкции, модернизации и объектов проведения ремонтных работ текущего и капитального характера"</t>
  </si>
  <si>
    <t>8.16</t>
  </si>
  <si>
    <t xml:space="preserve">Количество объектов капитального строительства, реконструкции, модернизации и объектов проведения ремонтных работ текущего и капитального характера, обеспеченных исходно-разрешительной документацией
</t>
  </si>
  <si>
    <t>8.17</t>
  </si>
  <si>
    <t xml:space="preserve">Задача 2. Обеспечение стабильного функционирования объектов коммунальной и социальной инфраструктуры
</t>
  </si>
  <si>
    <t>8.18</t>
  </si>
  <si>
    <t xml:space="preserve">Отдельное мероприятие 6 "Выполнение отдельных государственных полномочий по реализации временных мер поддержки населения  для обеспечения доступности платы граждан за коммунальные услуги и услуги электроснабжения"
</t>
  </si>
  <si>
    <t>8.19</t>
  </si>
  <si>
    <t xml:space="preserve">Количество энергоснабжающих организаций, которым выплачена компенсация выпадающих доходов, связанных с применением государственных регулируемых цен (тарифов) на электрическую энергию, вырабатываемую для населения
</t>
  </si>
  <si>
    <t>8.20</t>
  </si>
  <si>
    <t xml:space="preserve">Количество предприятий жилищно-коммунального комплекса, которым выплачена компенсация платы граждан за коммунальные услуги
</t>
  </si>
  <si>
    <t>8.21</t>
  </si>
  <si>
    <t xml:space="preserve">Отдельное мероприятие 7 "Организация мероприятий по обеспечению твердым топливом учреждений социальной сферы"
</t>
  </si>
  <si>
    <t>8.22</t>
  </si>
  <si>
    <t xml:space="preserve">Обеспеченность твердым топливом учреждений социальной сферы
</t>
  </si>
  <si>
    <t>8.23</t>
  </si>
  <si>
    <t xml:space="preserve">Задача 3. Обеспечение безопасных условий проживания граждан на территории муниципального района
</t>
  </si>
  <si>
    <t>8.24</t>
  </si>
  <si>
    <t xml:space="preserve">Отдельное мероприятие 8 "Организация мероприятий по обеспечению твердым топливом населения муниципального района"
</t>
  </si>
  <si>
    <t>8.25</t>
  </si>
  <si>
    <t xml:space="preserve">Обеспеченность твердым топливом населения муниципального района
</t>
  </si>
  <si>
    <t>8.26</t>
  </si>
  <si>
    <t xml:space="preserve">Отдельное мероприятие 11 "Предоставление иных межбюджетных трансфертов, имеющих целевое назначение в части софинансирования государственных программ Красноярского края"
</t>
  </si>
  <si>
    <t>8.27</t>
  </si>
  <si>
    <t xml:space="preserve">Количество реализованных мероприятий на территории муниципального района в рамках государственных программ Красноярского края
</t>
  </si>
  <si>
    <t>8.28</t>
  </si>
  <si>
    <t xml:space="preserve">Задача 4. Обеспечение эффективного управления финансовыми ресурсами в рамках установленных функций и полномочий
</t>
  </si>
  <si>
    <t>8.29</t>
  </si>
  <si>
    <t xml:space="preserve">Отдельное мероприятие 13 "Обеспечение реализации муниципальной программы"
</t>
  </si>
  <si>
    <t>8.30</t>
  </si>
  <si>
    <t xml:space="preserve">Количество достигнутых показателей результативности муниципальной программы
</t>
  </si>
  <si>
    <t>"Улучшение жилищных условий отдельных категорий граждан Таймырского Долгано-Ненецкого муниципального района"</t>
  </si>
  <si>
    <t>9.1</t>
  </si>
  <si>
    <t>Цель: содействие в улучшении жилищных условий граждан</t>
  </si>
  <si>
    <t>9.2</t>
  </si>
  <si>
    <t xml:space="preserve">Целевой показатель 1.
Доля молодых семей, улучшивших жилищные условия за счет полученных социальных выплат, из общего количества молодых семей, состоящих на учете нуждающихся в улучшении жилищных условий
</t>
  </si>
  <si>
    <t>9.3</t>
  </si>
  <si>
    <t>Целевой показатель 2.
Доля семей пенсионеров, получивших социальные выплаты для приобретения жилья на территории Российской Федерации, из общего количества семей пенсионеров, состоящих в очередности на получение социальных выплат в соответствии с федеральным законодательством</t>
  </si>
  <si>
    <t>9.4</t>
  </si>
  <si>
    <t>Целевой показатель 3.
Доля семей, которым оказано содействие в предоставлении мер социальной поддержки в рамках мероприятия по переселению граждан из непредназначенных для проживания строений</t>
  </si>
  <si>
    <t>9.5</t>
  </si>
  <si>
    <t>Задача 1. Оказание содействия в решении жилищной проблемы молодым семьям, признанным в установленном порядке нуждающимися в улучшении жилищных условий</t>
  </si>
  <si>
    <t>9.6</t>
  </si>
  <si>
    <t xml:space="preserve">Подпрограмма "Обеспечение жильем молодых семей Таймырского Долгано-Ненецкого муниципального района" </t>
  </si>
  <si>
    <t>9.7</t>
  </si>
  <si>
    <t>Количество молодых семей, улучшивших жилищные условия</t>
  </si>
  <si>
    <t>семей</t>
  </si>
  <si>
    <t>9.8</t>
  </si>
  <si>
    <t>Задача 2. Оказание содействия в предоставлении мер социальной поддержки при переселении граждан из районов Крайнего Севера</t>
  </si>
  <si>
    <t>9.9</t>
  </si>
  <si>
    <t>Отдельное мероприятие 1 «Предоставление социальных выплат пенсионерам, выезжающим за пределы Таймырского Долгано-Ненецкого муниципального района,  на приобретение (строительство) жилья в пределах Российской Федерации»</t>
  </si>
  <si>
    <t>9.10</t>
  </si>
  <si>
    <t>Количество пенсионеров, выехавших за пределы муниципального района по Программе переселения</t>
  </si>
  <si>
    <t>9.11</t>
  </si>
  <si>
    <t>Задача 3. Оказание содействия в предоставлении мер социальной поддержки при переселении граждан из не предназначенных для проживания строений</t>
  </si>
  <si>
    <t>9.12</t>
  </si>
  <si>
    <t>Отдельное мероприятие 2 «Переселение граждан из не предназначенных для проживания строений»</t>
  </si>
  <si>
    <t>9.13</t>
  </si>
  <si>
    <t xml:space="preserve">Количество семей, которым оказано содействие в предоставлении мер социальной поддержки в рамках мероприятия по переселению граждан из не предназначенных для проживания строений
</t>
  </si>
  <si>
    <t>"Создание условий для развития сельскохозяйственного производства в Таймырском Долгано-Ненецком муниципальном районе"</t>
  </si>
  <si>
    <t>10.1</t>
  </si>
  <si>
    <t xml:space="preserve">Цель: создание комфортных условий жизнедеятельности в сельской местности с целью укрепления кадрового потенциала сельских территорий
</t>
  </si>
  <si>
    <t>10.2</t>
  </si>
  <si>
    <t xml:space="preserve">Целевой показатель 2.
Доля сельскохозяйственных товаропроизводителей, получивших информационно-консультационную поддержку о мерах государственной поддержки, от их общего количества
</t>
  </si>
  <si>
    <t>не менее 50</t>
  </si>
  <si>
    <t>10.3</t>
  </si>
  <si>
    <t xml:space="preserve">Задача 2. Оказание содействия развитию системы информационно-консультационной поддержки сельскохозяйственным товаропроизводителям
</t>
  </si>
  <si>
    <t>10.4</t>
  </si>
  <si>
    <t>Отдельное мероприятие 2 "Информирование сельскохозяйственных товаропроизводителей о мерах государственной поддержки путем размещения нормативных правовых актов на официальном сайте органов местного самоуправления Таймырского Долгано-Ненецкого муниципального района или в средствах массовой информации"</t>
  </si>
  <si>
    <t>10.5</t>
  </si>
  <si>
    <t>Размещение нормативных правовых актов о мерах государственной поддержки размещенных на официальном сайте органов местного самоуправления Таймырского Долгано-Ненецкого муниципального района или в средствах массовой информации</t>
  </si>
  <si>
    <t>раз</t>
  </si>
  <si>
    <t>10.6</t>
  </si>
  <si>
    <t xml:space="preserve">Отдельное мероприятие 3 "Предоставление информационно-консультационных услуг сельскохозяйственным товаропроизводителям"
</t>
  </si>
  <si>
    <t>10.7</t>
  </si>
  <si>
    <t>Количество сельскохозяйственных товаропроизводителей, получивших информационно-консультационную поддержку о мерах государственной поддержки и вопросам развития сельскохозяйственного производства</t>
  </si>
  <si>
    <t>не менее 130</t>
  </si>
  <si>
    <t>11</t>
  </si>
  <si>
    <t xml:space="preserve">"Создание условий для сохранения традиционного образа жизни коренных малочисленных народов Таймырского Долгано-Ненецкого муниципального района и защиты их исконной среды обитания"
</t>
  </si>
  <si>
    <t>11.1</t>
  </si>
  <si>
    <t>Цель: сохранение исконной среды обитания и культурных ценностей этносов Таймыра</t>
  </si>
  <si>
    <t>11.2</t>
  </si>
  <si>
    <t>Целевой показатель. 
Доля лиц  из числа КМНС, фактически получивших меры социальной поддержки от общей численности КМНС, имеющих право на  меры социальной поддержки и обратившихся за их получением</t>
  </si>
  <si>
    <t>11.3</t>
  </si>
  <si>
    <t xml:space="preserve">Задача. Исполнение органами местного самоуправления муниципального района государственных полномочий по обеспечению предоставления гарантий прав КМНС </t>
  </si>
  <si>
    <t>11.4</t>
  </si>
  <si>
    <t xml:space="preserve">Отдельное мероприятие 1 "Предоставление компенсационных выплат оленеводам и промысловикам"  </t>
  </si>
  <si>
    <t>11.5</t>
  </si>
  <si>
    <t>Доля оленеводов и промысловиков,  фактически получивших компенсационные выплаты, от общей численности оленеводов и промысловиков, имеющих право и обратившихся за предоставлением данных компенсационных выплат</t>
  </si>
  <si>
    <t>11.6</t>
  </si>
  <si>
    <t>Отдельное мероприятие 2 "Предоставление финансовой поддержки сельскохозяйственным организациям всех форм собственности и индивидуальным предпринимателям на возмещение части затрат на оплату потребления электроэнергии, на возмещение части затрат на реализацию мяса домашнего северного оленя, на возмещение части затрат, связанных с реализацией продукции объектов животного мира"</t>
  </si>
  <si>
    <t>11.7</t>
  </si>
  <si>
    <t xml:space="preserve">Доля фактически получивших финансовую поддержку сельскохозяйственных организаций всех форм собственности и индивидуальных предпринимателей на возмещение части затрат на оплату потребления электроэнергии, на возмещение части затрат на реализацию мяса домашнего северного оленя, на возмещение части затрат, связанных с реализацией продукции объектов животного мира, от общей численности сельскохозяйственных организаций всех форм собственности и индивидуальных предпринимателей, имеющих право и обратившихся за получением данной финансовой поддержки </t>
  </si>
  <si>
    <t>11.8</t>
  </si>
  <si>
    <t>Отдельное мероприятие 3 "Безвозмездное обеспечение лиц из числа КМНС, ведущих ТОЖ и осуществляющих  ТХД  (оленеводство, рыболовство, промысловая охота), кочевым жильем в виде балка либо выплатой компенсации расходов на изготовление и оснащение кочевого жилья из расчета одной единицы кочевого жилья на семью один раз в пять лет"</t>
  </si>
  <si>
    <t>11.9</t>
  </si>
  <si>
    <t xml:space="preserve">Доля лиц из числа КМНС, ведущих ТОЖ и  осуществляющих ТХД  (оленеводство, рыболовство, промысловая охота)  фактически  безвозмездно обеспеченных кочевым жильем в виде балка или выплатой компенсации расходов на изготовление и оснащение кочевого жилья из расчета одной единицы кочевого жилья на семью один раз в пять лет, от общей численности  КМНС, ведущих ТОЖ и осуществляющих ТХД (оленеводство, рыболовство, промысловая охота), имеющих право и обратившихся за  данной мерой социальной поддержки </t>
  </si>
  <si>
    <t>11.10</t>
  </si>
  <si>
    <t>Отдельное мероприятие 4 "Безвозмездное обеспечение либо компенсация расходов на приобретение и доставку  керосина для освещения кочевого жилья из расчета 150, но не более 200 килограммов на семью в год, лиц из числа КМНС, ведущих ТОЖ и  осуществляющих ТХД  (оленеводство, рыболовство и промысловая охота)"</t>
  </si>
  <si>
    <t>11.11</t>
  </si>
  <si>
    <t>Доля лиц из числа КМНС,  ведущих ТОЖ и  осуществляющих  ТХД   (оленеводство, рыболовство, промысловая охота), фактически безвозмездно обеспеченных либо получивших компенсацию расходов на приобретение и доставку керосина для освещения  кочевого жилья из расчета 150, но не более 200 килограммов на семью в год, от общей численности  лиц из числа КМНС,  ведущих ТОЖ и  осуществляющих  ТХД  (оленеводство, рыболовство, промысловая охота), имеющих право и обратившихся за данной мерой социальной поддержки</t>
  </si>
  <si>
    <t>11.12</t>
  </si>
  <si>
    <t>Отдельное мероприятие 5 "Безвозмездное обеспечение  лиц из числа КМНС, ведущих ТОЖ и  осуществляющих  ТХД   (оленеводство, рыболовство, промысловая охота), средствами связи (радиостанция, спутниковый телефон, спутниковый навигатор), источниками питания и оборудованием для обеспечения радиосвязи (тюнеры, передатчики, антенно-мачтовые устройства, измерительные приборы, запасные части и расходные материалы) из расчета одной единицы средства связи на семью на пять лет, безвозмездное обеспечение проведения экспертизы и регистрации средств связи  в установленном порядке"</t>
  </si>
  <si>
    <t>11.13</t>
  </si>
  <si>
    <t>Доля лиц из числа КМНС, ведущих ТОЖ и осуществляющих ТХД  (оленеводство, рыболовство, промысловая охота), фактически  безвозмездно обеспеченных средствами связи (радиостанция, спутниковый телефон, спутниковый навигатор), источниками питания и оборудованием для обеспечения радиосвязи (тюнеры, передатчики, антенно-мачтовые устройства, измерительные приборы, запасные части и расходные материалы) из расчета одной единицы средства связи на семью на пять лет, фактически безвозмездно обеспеченных проведением экспертизы и регистрации средств связи в установленном порядке, от  общей численности КМНС, ведущих ТОЖ и осуществляющих ТХД  (оленеводство, рыболовство, промысловая охота), имеющих право и обратившихся за данной мерой социальной поддержки</t>
  </si>
  <si>
    <t>11.14</t>
  </si>
  <si>
    <t>Отдельное мероприятие 6 "Предоставление лицам из числа КМНС, ведущим ТОЖ и (или) ТХД, социальных выплат за изъятие особи волка из естественной среды обитания в случае возникновения необходимости защиты их семей, имущества (в том числе оленьего стада) от нападения волков"</t>
  </si>
  <si>
    <t>11.15</t>
  </si>
  <si>
    <t>Доля лиц из числа КМНС, ведущих ТОЖ и (или) ТХД, фактически получивших социальные выплаты за изъятие особи волка из естественной среды его обитания в случае возникновения необходимости защиты их семей, имущества (в том числе оленьего стада) от нападения волков, от общей численности КМНС, ведущих ТОЖ и (или) ТХД, имеющих право и обратившихся за предоставлением данных социальных выплат</t>
  </si>
  <si>
    <t>11.16</t>
  </si>
  <si>
    <t>Отдельное мероприятие 7 "Предоставление материальной помощи в целях уплаты налога на доходы физических лиц лицам из числа КМНС, получившим товарно-материальные ценности, подарки, призы в году, предшествующем текущему году"</t>
  </si>
  <si>
    <t>11.17</t>
  </si>
  <si>
    <t xml:space="preserve">Доля лиц из числа КМНС,  фактически получивших материальную помощь в целях уплаты налога на доходы физических лиц, получивших товарно-материальные ценности, подарки, призы в году, предшествующем текущему году, от общей численности КМНС, имеющих право и обратившихся за получением материальной помощи в целях уплаты налога на доходы физических лиц, получивших товарно-материальные ценности, подарки, призы в году, предшествующем текущему году </t>
  </si>
  <si>
    <t>11.18</t>
  </si>
  <si>
    <t>Отдельное мероприятие 8 "Предоставление лицам из числа КМНС,  осуществляющим  ТХД   (оленеводство, рыболовство, промысловая охота),  медицинских аптечек, содержащих лекарственные  препараты и медицинские изделия"</t>
  </si>
  <si>
    <t>11.19</t>
  </si>
  <si>
    <t>Доля лиц из числа КМНС, осуществляющих  ТХД   (оленеводство, рыболовство, промысловая охота), фактически получивших медицинские аптечки, содержащие лекарственные  препараты и медицинские изделия, от общей численности КМНС, осуществляющих  ТХД   (оленеводство, рыболовство, промысловая охота), имеющих право и обратившихся за предоставлением медицинских аптечек, содержащих лекарственные  препараты и медицинские изделия</t>
  </si>
  <si>
    <t>11.20</t>
  </si>
  <si>
    <t xml:space="preserve">Отдельное мероприятие 9 " Предоставление комплектов для новорожденных женщинам из числа КМНС, проживающим в сельской местности муниципального района, вне зависимости от дохода семьи, а также женщинам из числа КМНС, проживающим в городе Дудинке и поселке Диксон муниципального района, доход семьи которых ниже величины прожиточного минимума, установленного для соответствующей группы территорий края на душу населения, в связи с рождением детей"
</t>
  </si>
  <si>
    <t>11.21</t>
  </si>
  <si>
    <t xml:space="preserve"> Доля женщин из числа КМНС, получивших  комплекты для новорожденных в связи с рождением детей, от общей численности женщин из числа КМНС, имеющих право и обратившихся за получением комплектов для новорожденных в связи с рождением детей</t>
  </si>
  <si>
    <t>11.22</t>
  </si>
  <si>
    <t>Отдельное мероприятие 10 "Предоставление санаторно-курортного и восстановительного лечения в виде оплаты стоимости путевок в пределах Красноярского края и Республики Хакасия лицам из числа КМНС, осуществляющим ВТХД - оленеводство, и членам их семей"</t>
  </si>
  <si>
    <t>11.23</t>
  </si>
  <si>
    <t>Доля лиц из числа КМНС, осуществляющих ВТХД - оленеводство, и членов их семей, фактически получивших санаторно-курортное и восстановительное лечение в виде оплаты стоимости путевок в пределах Красноярского края и Республики Хакасия, от общей численности КМНС,  осуществляющих ВТХД - оленеводство, и членов их семей, имеющих право и обратившихся за предоставлением  санаторно-курортного и восстановительного лечения в виде оплаты стоимости путевок в пределах Красноярского края и Республики Хакасия</t>
  </si>
  <si>
    <t>11.24</t>
  </si>
  <si>
    <t>Отдельное мероприятие 11 "Обеспечение студентов и лиц из числа КМНС, окончивших  профессиональную образовательную организацию, образовательную организацию высшего образования или научную организацию в текущем году,  компенсацией расходов на оплату проезда, выплатой дополнительной стипендии, частичной оплатой обучения; обеспечение абитуриентов из числа КМНС, проживающих в сельских поселениях муниципального района,   компенсацией расходов на оплату проезда,  бесплатным горячим питанием"</t>
  </si>
  <si>
    <t>11.25</t>
  </si>
  <si>
    <t>Доля студентов и лиц  из числа КМНС, окончивших  профессиональную образовательную организацию, образовательную организацию высшего образования или научную организацию в текущем году, фактически получивших компенсацию расходов на оплату проезда, выплату дополнительной стипендии, частичную оплату обучения; абитуриентов из числа КМНС, проживающих в сельских поселениях муниципального района,  фактически обеспеченных компенсацией расходов на оплату проезда, бесплатным горячим питанием, от общей численности, имеющих право и обратившихся, студентов и лиц из числа КМНС, окончивших  профессиональную образовательную организацию, образовательную организацию высшего образования или научную организацию в текущем году,  за получением компенсации расходов на оплату проезда, выплаты дополнительной стипендии, частичной оплаты обучения; абитуриентов из числа КМНС, проживающих в сельских поселениях муниципального района - за получением компенсации расходов на оплату проезда,  бесплатного горячего питания</t>
  </si>
  <si>
    <t>11.26</t>
  </si>
  <si>
    <t>Отдельное мероприятие 12 "Обеспечение  детей из числа КМНС, обучающихся в общеобразовательных организациях, имеющих интернат, в котором они проживают, проездом от населенного пункта, в котором родители (законные представители) имеют постоянное место жительства, до места нахождения родителей  (законных представителей) вне населенного пункта (в тундре, в лесу, на промысловых точках) и обратно один раз в год авиационным видом транспорта"</t>
  </si>
  <si>
    <t>11.27</t>
  </si>
  <si>
    <t xml:space="preserve">Доля детей из числа КМНС, обучающихся в общеобразовательных организациях, имеющих интернат, в котором они проживают, проездом от населенного пункта, в котором родители (законные представители) имеют постоянное место жительства, до места нахождения родителей  (законных представителей) вне населенного пункта (в тундре, в лесу, на промысловых точках) и обратно один раз в год авиационным видом транспорта, фактически воспользовавшихся правом проезда от населенного пункта, в котором родители (законные представители) имеют постоянное место жительства, до места нахождения родителей (законных представителей) вне населенного пункта (в тундре, в лесу, на промысловых точках) и обратно один раз в год авиационным видом транспорта, от общей численности данной категории детей из числа КМНС, имеющих право и нуждающихся в данной мере социальной поддержки
</t>
  </si>
  <si>
    <t>11.28</t>
  </si>
  <si>
    <t>Отдельное мероприятие 13 "Проведение социально значимых мероприятий КМНС (День оленевода, День рыбака, Международный День коренных народов мира, День образования Таймыра, другие мероприятия, направленные на сохранение и развитие родных языков, культуры, ТОЖ и осуществления ТХД КМНС), а также обеспечение участия проживающих на территории муниципального района лиц из числа КМНС в социально значимых мероприятиях коренных малочисленных народов межмуниципального, краевого, межрегионального и всероссийского уровней муниципального района лиц из числа КМНС в социально значимых мероприятиях коренных малочисленных народов межмуниципального, краевого, всероссийского уровня"</t>
  </si>
  <si>
    <t>11.29</t>
  </si>
  <si>
    <t xml:space="preserve">Количество проведенных социально значимых мероприятий КМНС  </t>
  </si>
  <si>
    <t>не менее 
4</t>
  </si>
  <si>
    <t>11.30</t>
  </si>
  <si>
    <t>Отдельное мероприятие 14 "Организация выпуска приложения к газете муниципального района "Таймыр", программ радиовещания и телевидения на языках КМНС"</t>
  </si>
  <si>
    <t>11.31</t>
  </si>
  <si>
    <t>Количество выпусков приложений к газете муниципального района "Таймыр" на языках КМНС</t>
  </si>
  <si>
    <t>не менее 48</t>
  </si>
  <si>
    <t>11.32</t>
  </si>
  <si>
    <t xml:space="preserve">Продолжительность программ радиовещания и телевидения на языках КМНС </t>
  </si>
  <si>
    <t>мин.</t>
  </si>
  <si>
    <t>не менее 569</t>
  </si>
  <si>
    <t>Итого по муниципальным программам</t>
  </si>
  <si>
    <t>Задача: защита населения и территории муниципального района от последствий чрезвычайных ситуаций природного и техногенного характера, гражданская оборона</t>
  </si>
  <si>
    <t>Уровень материально-технического обеспечения аварийно-спасательной службы транспортными средствами</t>
  </si>
  <si>
    <t>Уровень материально-технического обеспечения аварийно-спасательной службы оборудованием</t>
  </si>
  <si>
    <t>1.12</t>
  </si>
  <si>
    <t>1.13</t>
  </si>
  <si>
    <t>Доля выпускников муниципальных общеобразовательных организаций, получивших аттестат о среднем образовании, в численности выпускников допущенных к итоговой аттестации по образовательным программам среднего общего образования  муниципальных общеобразовательных организаций</t>
  </si>
  <si>
    <t xml:space="preserve">Целевой показатель 1. 
Доля детей в возрасте от 3 до 7 лет, получающих дошкольную образовательную услугу и (или) услуги по их содержанию в муниципальных образовательных организациях, в общей численности детей в возрасте от 3 до 7 лет, нуждающихся (состоящих в списке очередников)
</t>
  </si>
  <si>
    <t xml:space="preserve">Целевой показатель 3.
Доля детей в возрасте от 5 до 18 лет, получающих услуги дополнительного образования, от общей численности детей в возрасте от 5 до 18 лет
</t>
  </si>
  <si>
    <t xml:space="preserve">Целевой показатель 5.  
Доля детей школьного возраста, охваченных горячим питанием в общеобразовательных организациях муниципального района
</t>
  </si>
  <si>
    <t xml:space="preserve">Целевой показатель 6.
Доля достигнутых показателей результативности муниципальной программы
</t>
  </si>
  <si>
    <t xml:space="preserve">Доля детей в возрасте от 2 месяцев до 6 лет, получающих дошкольную образовательную услугу и (или) услугу по их содержанию в муниципальных образовательных организациях, в общей численности детей в возрасте от 2 месяцев до 6 лет, получающих дошкольную образовательную услугу и (или) услугу по их содержанию в муниципальных образовательных организациях и детей в возрасте от 2 месяцев до 6 лет, нуждающихся в получении места в дошкольных организациях
</t>
  </si>
  <si>
    <t>Доля детей в возрасте от 1,5 до 3 лет, получающих дошкольную образовательную услугу и (или) услугу по их содержанию в муниципальных образовательных организациях, в общей численности детей в возрасте от 1,5 до 3 лет, получающих дошкольную образовательную услугу и (или) услугу по их содержанию в муниципальных образовательных организациях и детей в возрасте от 1,5 до 3 лет, состоящих в списках очередников (заявившихся)</t>
  </si>
  <si>
    <t>Количество заключенных договоров о целевом обучении по образовательным программам высшего образования</t>
  </si>
  <si>
    <t xml:space="preserve">Объем финансового обеспечения </t>
  </si>
  <si>
    <t xml:space="preserve">план </t>
  </si>
  <si>
    <t>Невыполнение показателя обусловлено недостаточными объемами финансирования из краевого бюджета</t>
  </si>
  <si>
    <t>Невыполнение показателя обусловлено непроведением мероприятий, посвященных Дню оленевода в связи с Указом Губернатора Красноярского края о запрете проведения массовых мероприятий</t>
  </si>
  <si>
    <t xml:space="preserve">Доля перевезенных пассажиров в рамках программ пассажирских перевозок воздушным транспортом
</t>
  </si>
  <si>
    <t xml:space="preserve">Доля перевезенных пассажиров в рамках программ пассажирских перевозок водным транспортом
</t>
  </si>
  <si>
    <t>6.15</t>
  </si>
  <si>
    <t>8.31</t>
  </si>
  <si>
    <t xml:space="preserve">Отдельное мероприятие 12 "Организация строительства и реконструкции (модернизации) объектов питьевого водоснабжения"
</t>
  </si>
  <si>
    <t>Недостижение показателя обусловлено эпидемиологической ситуацией, повлекшей отмену очного обучения 2 специалистов</t>
  </si>
  <si>
    <t>700</t>
  </si>
  <si>
    <t xml:space="preserve">Отдельное мероприятие 3. "Организация и проведение мероприятий, направленных на профилактику экстремизма и терроризма среди молодежи муниципального района"
</t>
  </si>
  <si>
    <t xml:space="preserve">Отдельное мероприятие 4. "Организация и проведение мероприятий, направленных на военно-патриотическое воспитание молодежи"
</t>
  </si>
  <si>
    <r>
      <t>Информация об использовании бюджетных ассигнований районного бюджета и иных средств, о целевых показателях и показателях результативности</t>
    </r>
    <r>
      <rPr>
        <b/>
        <sz val="12"/>
        <rFont val="Times New Roman"/>
        <family val="1"/>
        <charset val="204"/>
      </rPr>
      <t xml:space="preserve"> муниципальных программ Таймырского Долгано - Ненецкого муниципального района, за 2020 год</t>
    </r>
  </si>
  <si>
    <t>Недостижение показателя обусловлено недостижением показателей результативности 2.9, 2.10, 2.16</t>
  </si>
  <si>
    <t xml:space="preserve">факт </t>
  </si>
  <si>
    <t>Недостижение показателя обусловлено нарушением поставщиками условий муниципальных контрактов в части сроков поставки транспортных средств. Поставка и оплата 2 ед. техники планируется в 1 квартале 2021 года</t>
  </si>
  <si>
    <t>Достижение показателя при частичном освоении средств, обусловлено тем, что мероприятие носит заявительный характер, а расчет показателя результативности осуществляется от числа обратившихся лиц (21 чел.)</t>
  </si>
  <si>
    <t>Достижение показателя при частичном освоении средств, обусловлено тем, что мероприятие носит заявительный характер, а расчет показателя результативности осуществляется от числа обратившихся лиц (521 чел.)</t>
  </si>
  <si>
    <t>Достижение показателя при частичном освоении средств, обусловлено тем, что мероприятие носит заявительный характер, а расчет показателя результативности осуществляется от числа обратившихся лиц (244 чел.)</t>
  </si>
  <si>
    <t>Достижение показателя при частичном освоении средств, обусловлено тем, что мероприятие носит заявительный характер, а расчет показателя результативности осуществляется от числа обратившихся лиц (193 чел.)</t>
  </si>
  <si>
    <t>Приложение 1</t>
  </si>
  <si>
    <t>В связи с эпидемиологической ситуацией  деятельность клуба ГТО по подготовке кандидатов на выполнение нормативов была приостановлена, сроки тестирования были смещены и совпали с отпускной компанией на территории муниципального района</t>
  </si>
  <si>
    <t>Экономия по результатам торгов на выполнение работ:
- по устройству и содержанию автомобильной дороги сезонного действия (автозимника) "Дудинка-Носок" на участке 0,00-0,90 км;
- по актуализации проекта "Организация дорожного движения и обустройства автомобильных дорог муниципального района"</t>
  </si>
  <si>
    <t>В соответствии с постановлением Красноярского края от 30.07.2020 № 531-п в целях оказания финансовой поддержки прием документов осуществлялся в период с 1 августа по 30 сентября 2020 года (за продукцию, реализованную  за период с октября по декабрь 2019 года). 
Достижение показателя при частичном освоении средств, обусловлено тем, что мероприятие носит заявительный характер, а расчет показателя результативности осуществляется от числа обратившихся лиц (2 ед.)</t>
  </si>
  <si>
    <t>Мероприятие носит заявительный характер, граждане  за получением данной меры поддержки  не обращались</t>
  </si>
  <si>
    <t>Невыполнение показателя обусловлено тем, что с 2020 года производство программ телевидения на языках КМНС не осуществляется</t>
  </si>
  <si>
    <t>Невыполнение показателя обусловлено запретом проведения массовых мероприятий, в связи с чем отсутствовала информация для освещения в СМИ</t>
  </si>
  <si>
    <t>Невыполнение мероприятия обусловлено невозможностью осуществить поставку керосина в снп. Усть-Авам речным транспортом в связи с низким уровнем воды в период летней навигации 2020 года. В зимний период в связи с отсутствием автомобильных дорог общего пользования  керосин осветительный был доставлен наземным транспортом в неполном объеме</t>
  </si>
  <si>
    <t>В связи с эпидемиологической ситуацией большинство мероприятий в сфере культуры были отменены, при этом на проведенных мероприятиях  наблюдался значительный прирост посетителей</t>
  </si>
  <si>
    <t>В связи с эпидемиологической ситуацией большинство мероприятий в сфере культуры были отменены</t>
  </si>
  <si>
    <t>В связи с эпидемиологической ситуацией большинство мероприятий в сфере молодежной политики были отменены</t>
  </si>
  <si>
    <t>В связи с эпидемиологической ситуацией большую часть учебного года обучение детей осуществлялось в дистанционном режиме</t>
  </si>
  <si>
    <t>Оплата за разработку ПСД на проведение капитального ремонта системы ОПС Административной части здания по ул. Дудинская 7А и за разработку ПСД и выполнение инженерных изысканий на реконструкцию здания спального корпуса ТМКОУ "Хатангская средняя школа-интернат" (обустройство пожарных выходов) будет произведена после получения положительного заключения КГАУ "ККГЭ"</t>
  </si>
  <si>
    <t>Примечание 
(причины невыполнения при отклонении более чем на 10% ( в соответствии с постановлением АМР от 02.09.2013 № 608))</t>
  </si>
  <si>
    <t xml:space="preserve">Доля граждан, выполнивших нормативы Всероссийского физкультурно-спортивного комплекса "Готов к труду и обороне" (ГТО), в общей численности населения, принявшего участие в сдаче нормативов Всероссийского физкультурно-спортивного комплекса "Готов к труду и обороне" (ГТО)
</t>
  </si>
  <si>
    <t>ед. изм.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</si>
</sst>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;[Red]0.00"/>
    <numFmt numFmtId="167" formatCode="0;[Red]0"/>
    <numFmt numFmtId="168" formatCode="#,##0;[Red]#,##0"/>
    <numFmt numFmtId="169" formatCode="#,##0.00;[Red]#,##0.00"/>
  </numFmts>
  <fonts count="13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/>
  </cellStyleXfs>
  <cellXfs count="17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4" fontId="2" fillId="2" borderId="1" xfId="3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3" fillId="2" borderId="1" xfId="2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right" vertical="top" wrapText="1"/>
    </xf>
    <xf numFmtId="165" fontId="2" fillId="2" borderId="1" xfId="2" applyNumberFormat="1" applyFont="1" applyFill="1" applyBorder="1" applyAlignment="1">
      <alignment horizontal="right" vertical="top" wrapText="1"/>
    </xf>
    <xf numFmtId="0" fontId="2" fillId="2" borderId="1" xfId="2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3" fillId="2" borderId="1" xfId="3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4" applyFont="1" applyFill="1" applyBorder="1" applyAlignment="1">
      <alignment vertical="top" wrapText="1"/>
    </xf>
    <xf numFmtId="4" fontId="2" fillId="0" borderId="1" xfId="4" applyNumberFormat="1" applyFont="1" applyFill="1" applyBorder="1" applyAlignment="1">
      <alignment vertical="top" wrapText="1"/>
    </xf>
    <xf numFmtId="0" fontId="3" fillId="2" borderId="1" xfId="4" applyFont="1" applyFill="1" applyBorder="1" applyAlignment="1">
      <alignment vertical="top" wrapText="1"/>
    </xf>
    <xf numFmtId="4" fontId="2" fillId="2" borderId="1" xfId="4" applyNumberFormat="1" applyFont="1" applyFill="1" applyBorder="1" applyAlignment="1">
      <alignment vertical="top" wrapText="1"/>
    </xf>
    <xf numFmtId="4" fontId="3" fillId="2" borderId="1" xfId="1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4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vertical="top" wrapText="1"/>
    </xf>
    <xf numFmtId="0" fontId="2" fillId="2" borderId="1" xfId="4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right" vertical="top" wrapText="1"/>
    </xf>
    <xf numFmtId="0" fontId="2" fillId="2" borderId="1" xfId="4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167" fontId="2" fillId="2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center" vertical="top"/>
    </xf>
    <xf numFmtId="168" fontId="2" fillId="2" borderId="1" xfId="0" applyNumberFormat="1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vertical="top" wrapText="1"/>
    </xf>
    <xf numFmtId="165" fontId="3" fillId="2" borderId="1" xfId="2" applyNumberFormat="1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/>
    <xf numFmtId="0" fontId="2" fillId="0" borderId="1" xfId="0" applyFont="1" applyFill="1" applyBorder="1" applyAlignment="1"/>
    <xf numFmtId="4" fontId="2" fillId="2" borderId="1" xfId="0" applyNumberFormat="1" applyFont="1" applyFill="1" applyBorder="1" applyAlignment="1">
      <alignment vertical="top"/>
    </xf>
    <xf numFmtId="0" fontId="6" fillId="0" borderId="1" xfId="0" applyFont="1" applyBorder="1" applyAlignment="1">
      <alignment vertical="top" wrapText="1"/>
    </xf>
    <xf numFmtId="167" fontId="6" fillId="2" borderId="1" xfId="0" applyNumberFormat="1" applyFont="1" applyFill="1" applyBorder="1" applyAlignment="1">
      <alignment horizontal="right" vertical="top" wrapText="1"/>
    </xf>
    <xf numFmtId="167" fontId="6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right" vertical="top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top"/>
    </xf>
    <xf numFmtId="2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justify" vertical="top" wrapText="1"/>
    </xf>
    <xf numFmtId="4" fontId="2" fillId="0" borderId="1" xfId="0" applyNumberFormat="1" applyFont="1" applyBorder="1" applyAlignment="1">
      <alignment vertical="top" wrapText="1"/>
    </xf>
    <xf numFmtId="0" fontId="9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top" wrapText="1"/>
    </xf>
    <xf numFmtId="4" fontId="3" fillId="3" borderId="1" xfId="1" applyNumberFormat="1" applyFont="1" applyFill="1" applyBorder="1" applyAlignment="1">
      <alignment vertical="top" wrapText="1"/>
    </xf>
    <xf numFmtId="4" fontId="3" fillId="3" borderId="1" xfId="1" applyNumberFormat="1" applyFont="1" applyFill="1" applyBorder="1" applyAlignment="1">
      <alignment horizontal="right" vertical="top" wrapText="1"/>
    </xf>
    <xf numFmtId="0" fontId="3" fillId="3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vertical="top" wrapText="1"/>
    </xf>
    <xf numFmtId="164" fontId="3" fillId="3" borderId="1" xfId="1" applyNumberFormat="1" applyFont="1" applyFill="1" applyBorder="1" applyAlignment="1">
      <alignment vertical="top" wrapText="1"/>
    </xf>
    <xf numFmtId="0" fontId="3" fillId="2" borderId="1" xfId="2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164" fontId="3" fillId="3" borderId="1" xfId="1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/>
    <xf numFmtId="0" fontId="3" fillId="3" borderId="1" xfId="1" applyFont="1" applyFill="1" applyBorder="1" applyAlignment="1">
      <alignment horizontal="center" vertical="top" wrapText="1"/>
    </xf>
    <xf numFmtId="0" fontId="3" fillId="3" borderId="1" xfId="1" applyFont="1" applyFill="1" applyBorder="1" applyAlignment="1">
      <alignment horizontal="center" vertical="top"/>
    </xf>
    <xf numFmtId="0" fontId="3" fillId="3" borderId="1" xfId="1" applyFont="1" applyFill="1" applyBorder="1" applyAlignment="1">
      <alignment vertical="center"/>
    </xf>
    <xf numFmtId="49" fontId="3" fillId="3" borderId="1" xfId="1" applyNumberFormat="1" applyFont="1" applyFill="1" applyBorder="1" applyAlignment="1">
      <alignment horizontal="center" vertical="top"/>
    </xf>
    <xf numFmtId="167" fontId="3" fillId="3" borderId="1" xfId="1" applyNumberFormat="1" applyFont="1" applyFill="1" applyBorder="1" applyAlignment="1">
      <alignment horizontal="right" vertical="top" wrapText="1"/>
    </xf>
    <xf numFmtId="164" fontId="3" fillId="3" borderId="1" xfId="1" applyNumberFormat="1" applyFont="1" applyFill="1" applyBorder="1" applyAlignment="1">
      <alignment horizontal="right" vertical="top" wrapText="1"/>
    </xf>
    <xf numFmtId="0" fontId="0" fillId="3" borderId="0" xfId="0" applyFill="1"/>
    <xf numFmtId="169" fontId="2" fillId="0" borderId="1" xfId="0" applyNumberFormat="1" applyFont="1" applyFill="1" applyBorder="1" applyAlignment="1">
      <alignment horizontal="right" vertical="top" wrapText="1"/>
    </xf>
    <xf numFmtId="4" fontId="2" fillId="0" borderId="1" xfId="3" applyNumberFormat="1" applyFont="1" applyFill="1" applyBorder="1" applyAlignment="1">
      <alignment horizontal="right" vertical="top" wrapText="1"/>
    </xf>
    <xf numFmtId="4" fontId="10" fillId="0" borderId="1" xfId="0" applyNumberFormat="1" applyFont="1" applyFill="1" applyBorder="1" applyAlignment="1">
      <alignment vertical="top" wrapText="1"/>
    </xf>
    <xf numFmtId="168" fontId="2" fillId="0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3" fillId="2" borderId="1" xfId="2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justify" vertical="top" wrapText="1"/>
    </xf>
    <xf numFmtId="0" fontId="3" fillId="3" borderId="1" xfId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>
      <alignment horizontal="justify" vertical="center"/>
    </xf>
    <xf numFmtId="165" fontId="2" fillId="2" borderId="1" xfId="2" applyNumberFormat="1" applyFont="1" applyFill="1" applyBorder="1" applyAlignment="1">
      <alignment horizontal="justify" vertical="top" wrapText="1"/>
    </xf>
    <xf numFmtId="0" fontId="2" fillId="2" borderId="1" xfId="2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165" fontId="3" fillId="2" borderId="1" xfId="2" applyNumberFormat="1" applyFont="1" applyFill="1" applyBorder="1" applyAlignment="1">
      <alignment horizontal="justify" vertical="top" wrapText="1"/>
    </xf>
    <xf numFmtId="164" fontId="3" fillId="3" borderId="1" xfId="1" applyNumberFormat="1" applyFont="1" applyFill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horizontal="justify" wrapText="1"/>
    </xf>
    <xf numFmtId="164" fontId="6" fillId="2" borderId="1" xfId="0" applyNumberFormat="1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horizontal="justify"/>
    </xf>
    <xf numFmtId="164" fontId="3" fillId="3" borderId="1" xfId="1" applyNumberFormat="1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horizontal="justify" vertical="top" wrapText="1"/>
    </xf>
    <xf numFmtId="2" fontId="2" fillId="2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justify" vertical="top" wrapText="1"/>
    </xf>
    <xf numFmtId="165" fontId="12" fillId="2" borderId="1" xfId="2" applyNumberFormat="1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justify" vertical="center" wrapText="1"/>
    </xf>
    <xf numFmtId="165" fontId="11" fillId="2" borderId="1" xfId="0" applyNumberFormat="1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wrapText="1"/>
    </xf>
    <xf numFmtId="0" fontId="2" fillId="2" borderId="2" xfId="0" applyFont="1" applyFill="1" applyBorder="1" applyAlignment="1">
      <alignment horizontal="justify" vertical="top" wrapText="1"/>
    </xf>
    <xf numFmtId="165" fontId="2" fillId="2" borderId="2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164" fontId="2" fillId="2" borderId="4" xfId="0" applyNumberFormat="1" applyFont="1" applyFill="1" applyBorder="1" applyAlignment="1">
      <alignment horizontal="justify" vertical="top" wrapText="1"/>
    </xf>
    <xf numFmtId="164" fontId="0" fillId="0" borderId="0" xfId="0" applyNumberFormat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justify" vertical="top" wrapText="1"/>
    </xf>
    <xf numFmtId="164" fontId="2" fillId="2" borderId="2" xfId="0" applyNumberFormat="1" applyFont="1" applyFill="1" applyBorder="1" applyAlignment="1">
      <alignment horizontal="justify" vertical="top" wrapText="1"/>
    </xf>
    <xf numFmtId="165" fontId="2" fillId="2" borderId="3" xfId="0" applyNumberFormat="1" applyFont="1" applyFill="1" applyBorder="1" applyAlignment="1">
      <alignment horizontal="left" vertical="top" wrapText="1"/>
    </xf>
    <xf numFmtId="165" fontId="2" fillId="2" borderId="2" xfId="0" applyNumberFormat="1" applyFont="1" applyFill="1" applyBorder="1" applyAlignment="1">
      <alignment horizontal="left" vertical="top" wrapText="1"/>
    </xf>
    <xf numFmtId="165" fontId="2" fillId="2" borderId="3" xfId="0" applyNumberFormat="1" applyFont="1" applyFill="1" applyBorder="1" applyAlignment="1">
      <alignment horizontal="justify" vertical="top" wrapText="1"/>
    </xf>
    <xf numFmtId="165" fontId="2" fillId="2" borderId="2" xfId="0" applyNumberFormat="1" applyFont="1" applyFill="1" applyBorder="1" applyAlignment="1">
      <alignment horizontal="justify" vertical="top" wrapText="1"/>
    </xf>
  </cellXfs>
  <cellStyles count="5">
    <cellStyle name="Обычный" xfId="0" builtinId="0"/>
    <cellStyle name="Обычный 2" xfId="4"/>
    <cellStyle name="УровеньСтолб_1" xfId="2" builtinId="2" iLevel="0"/>
    <cellStyle name="УровеньСтолб_2" xfId="3" builtinId="2" iLevel="1"/>
    <cellStyle name="УровеньСтрок_1" xfId="1" builtinId="1" iLevel="0"/>
  </cellStyles>
  <dxfs count="0"/>
  <tableStyles count="0" defaultTableStyle="TableStyleMedium2" defaultPivotStyle="PivotStyleLight16"/>
  <colors>
    <mruColors>
      <color rgb="FF41E4F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46"/>
  <sheetViews>
    <sheetView tabSelected="1" view="pageBreakPreview" zoomScale="70" zoomScaleNormal="70" zoomScaleSheetLayoutView="70" workbookViewId="0">
      <pane ySplit="6" topLeftCell="A109" activePane="bottomLeft" state="frozen"/>
      <selection pane="bottomLeft" activeCell="J19" sqref="J19"/>
    </sheetView>
  </sheetViews>
  <sheetFormatPr defaultRowHeight="12.75" outlineLevelRow="2" x14ac:dyDescent="0.2"/>
  <cols>
    <col min="2" max="2" width="52.7109375" customWidth="1"/>
    <col min="3" max="3" width="13.7109375" customWidth="1"/>
    <col min="4" max="4" width="14" customWidth="1"/>
    <col min="8" max="8" width="11.140625" customWidth="1"/>
    <col min="9" max="9" width="12.28515625" customWidth="1"/>
    <col min="10" max="10" width="49.42578125" customWidth="1"/>
  </cols>
  <sheetData>
    <row r="1" spans="1:10" ht="20.25" customHeight="1" x14ac:dyDescent="0.2">
      <c r="J1" s="156" t="s">
        <v>496</v>
      </c>
    </row>
    <row r="2" spans="1:10" x14ac:dyDescent="0.2">
      <c r="A2" s="159" t="s">
        <v>488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x14ac:dyDescent="0.2">
      <c r="A3" s="159"/>
      <c r="B3" s="159"/>
      <c r="C3" s="159"/>
      <c r="D3" s="159"/>
      <c r="E3" s="159"/>
      <c r="F3" s="159"/>
      <c r="G3" s="159"/>
      <c r="H3" s="159"/>
      <c r="I3" s="159"/>
      <c r="J3" s="159"/>
    </row>
    <row r="4" spans="1:10" x14ac:dyDescent="0.2">
      <c r="A4" s="159"/>
      <c r="B4" s="159"/>
      <c r="C4" s="159"/>
      <c r="D4" s="159"/>
      <c r="E4" s="159"/>
      <c r="F4" s="159"/>
      <c r="G4" s="159"/>
      <c r="H4" s="159"/>
      <c r="I4" s="159"/>
      <c r="J4" s="159"/>
    </row>
    <row r="5" spans="1:10" ht="30" customHeight="1" x14ac:dyDescent="0.2">
      <c r="A5" s="1" t="s">
        <v>0</v>
      </c>
      <c r="B5" s="157" t="s">
        <v>1</v>
      </c>
      <c r="C5" s="158" t="s">
        <v>475</v>
      </c>
      <c r="D5" s="158"/>
      <c r="E5" s="158"/>
      <c r="F5" s="1" t="s">
        <v>2</v>
      </c>
      <c r="G5" s="1"/>
      <c r="H5" s="1"/>
      <c r="I5" s="1"/>
      <c r="J5" s="1"/>
    </row>
    <row r="6" spans="1:10" ht="61.5" customHeight="1" x14ac:dyDescent="0.2">
      <c r="A6" s="1"/>
      <c r="B6" s="157"/>
      <c r="C6" s="146" t="s">
        <v>3</v>
      </c>
      <c r="D6" s="145" t="s">
        <v>4</v>
      </c>
      <c r="E6" s="103" t="s">
        <v>5</v>
      </c>
      <c r="F6" s="145" t="s">
        <v>511</v>
      </c>
      <c r="G6" s="145" t="s">
        <v>476</v>
      </c>
      <c r="H6" s="145" t="s">
        <v>490</v>
      </c>
      <c r="I6" s="103" t="s">
        <v>5</v>
      </c>
      <c r="J6" s="103" t="s">
        <v>509</v>
      </c>
    </row>
    <row r="7" spans="1:10" ht="15" customHeight="1" x14ac:dyDescent="0.2">
      <c r="A7" s="3">
        <v>1</v>
      </c>
      <c r="B7" s="3">
        <v>2</v>
      </c>
      <c r="C7" s="3">
        <v>3</v>
      </c>
      <c r="D7" s="3">
        <v>4</v>
      </c>
      <c r="E7" s="4">
        <v>5</v>
      </c>
      <c r="F7" s="3">
        <v>7</v>
      </c>
      <c r="G7" s="3">
        <v>9</v>
      </c>
      <c r="H7" s="3">
        <v>10</v>
      </c>
      <c r="I7" s="5">
        <v>11</v>
      </c>
      <c r="J7" s="5"/>
    </row>
    <row r="8" spans="1:10" ht="63.75" x14ac:dyDescent="0.2">
      <c r="A8" s="110">
        <v>1</v>
      </c>
      <c r="B8" s="97" t="s">
        <v>6</v>
      </c>
      <c r="C8" s="98">
        <f>C12+C15+C19</f>
        <v>168495.11000000002</v>
      </c>
      <c r="D8" s="98">
        <f>D12+D15+D19</f>
        <v>159554.60999999999</v>
      </c>
      <c r="E8" s="98">
        <f>D8/C8*100</f>
        <v>94.69391129511115</v>
      </c>
      <c r="F8" s="100"/>
      <c r="G8" s="100"/>
      <c r="H8" s="100"/>
      <c r="I8" s="100"/>
      <c r="J8" s="100"/>
    </row>
    <row r="9" spans="1:10" ht="57.75" customHeight="1" outlineLevel="1" x14ac:dyDescent="0.2">
      <c r="A9" s="6" t="s">
        <v>7</v>
      </c>
      <c r="B9" s="7" t="s">
        <v>8</v>
      </c>
      <c r="C9" s="8"/>
      <c r="D9" s="9"/>
      <c r="E9" s="10"/>
      <c r="F9" s="11"/>
      <c r="G9" s="11"/>
      <c r="H9" s="11"/>
      <c r="I9" s="12"/>
      <c r="J9" s="12"/>
    </row>
    <row r="10" spans="1:10" ht="45" customHeight="1" outlineLevel="1" x14ac:dyDescent="0.2">
      <c r="A10" s="6" t="s">
        <v>9</v>
      </c>
      <c r="B10" s="13" t="s">
        <v>10</v>
      </c>
      <c r="C10" s="14"/>
      <c r="D10" s="15"/>
      <c r="E10" s="10"/>
      <c r="F10" s="16" t="s">
        <v>11</v>
      </c>
      <c r="G10" s="17">
        <v>100</v>
      </c>
      <c r="H10" s="17">
        <v>100</v>
      </c>
      <c r="I10" s="32">
        <f>G10/H10*100</f>
        <v>100</v>
      </c>
      <c r="J10" s="32"/>
    </row>
    <row r="11" spans="1:10" ht="56.25" customHeight="1" outlineLevel="1" x14ac:dyDescent="0.2">
      <c r="A11" s="6" t="s">
        <v>13</v>
      </c>
      <c r="B11" s="7" t="s">
        <v>462</v>
      </c>
      <c r="C11" s="8"/>
      <c r="D11" s="9"/>
      <c r="E11" s="10"/>
      <c r="F11" s="11"/>
      <c r="G11" s="7"/>
      <c r="H11" s="7"/>
      <c r="I11" s="19"/>
      <c r="J11" s="19"/>
    </row>
    <row r="12" spans="1:10" ht="72" customHeight="1" outlineLevel="1" x14ac:dyDescent="0.2">
      <c r="A12" s="6" t="s">
        <v>14</v>
      </c>
      <c r="B12" s="7" t="s">
        <v>15</v>
      </c>
      <c r="C12" s="20">
        <v>65206.13</v>
      </c>
      <c r="D12" s="20">
        <v>64452.56</v>
      </c>
      <c r="E12" s="21">
        <f>D12/C12*100</f>
        <v>98.844326445995193</v>
      </c>
      <c r="F12" s="7"/>
      <c r="G12" s="7"/>
      <c r="H12" s="7"/>
      <c r="I12" s="12"/>
      <c r="J12" s="12"/>
    </row>
    <row r="13" spans="1:10" ht="41.25" customHeight="1" outlineLevel="1" x14ac:dyDescent="0.2">
      <c r="A13" s="6" t="s">
        <v>16</v>
      </c>
      <c r="B13" s="23" t="s">
        <v>17</v>
      </c>
      <c r="C13" s="20"/>
      <c r="D13" s="24"/>
      <c r="E13" s="10"/>
      <c r="F13" s="16" t="s">
        <v>11</v>
      </c>
      <c r="G13" s="25">
        <v>66.2</v>
      </c>
      <c r="H13" s="25">
        <v>66.2</v>
      </c>
      <c r="I13" s="32">
        <f>(H13/G13)*100</f>
        <v>100</v>
      </c>
      <c r="J13" s="32"/>
    </row>
    <row r="14" spans="1:10" ht="42.75" customHeight="1" outlineLevel="1" x14ac:dyDescent="0.2">
      <c r="A14" s="6" t="s">
        <v>18</v>
      </c>
      <c r="B14" s="23" t="s">
        <v>19</v>
      </c>
      <c r="C14" s="20"/>
      <c r="D14" s="24"/>
      <c r="E14" s="10"/>
      <c r="F14" s="16" t="s">
        <v>11</v>
      </c>
      <c r="G14" s="25">
        <v>26.4</v>
      </c>
      <c r="H14" s="25">
        <v>27.8</v>
      </c>
      <c r="I14" s="32">
        <f>(H14/G14)*100</f>
        <v>105.30303030303033</v>
      </c>
      <c r="J14" s="32"/>
    </row>
    <row r="15" spans="1:10" ht="70.5" customHeight="1" outlineLevel="1" x14ac:dyDescent="0.2">
      <c r="A15" s="6" t="s">
        <v>20</v>
      </c>
      <c r="B15" s="7" t="s">
        <v>21</v>
      </c>
      <c r="C15" s="20">
        <v>60000.19</v>
      </c>
      <c r="D15" s="20">
        <v>53100.56</v>
      </c>
      <c r="E15" s="21">
        <f>D15/C15*100</f>
        <v>88.500653081265241</v>
      </c>
      <c r="F15" s="7"/>
      <c r="G15" s="7"/>
      <c r="H15" s="7"/>
      <c r="I15" s="12"/>
      <c r="J15" s="12"/>
    </row>
    <row r="16" spans="1:10" ht="70.5" customHeight="1" outlineLevel="1" x14ac:dyDescent="0.2">
      <c r="A16" s="6" t="s">
        <v>22</v>
      </c>
      <c r="B16" s="23" t="s">
        <v>463</v>
      </c>
      <c r="C16" s="20"/>
      <c r="D16" s="20"/>
      <c r="E16" s="21"/>
      <c r="F16" s="16" t="s">
        <v>11</v>
      </c>
      <c r="G16" s="25">
        <v>100</v>
      </c>
      <c r="H16" s="25">
        <v>60</v>
      </c>
      <c r="I16" s="32">
        <f>(H16/G16)*100</f>
        <v>60</v>
      </c>
      <c r="J16" s="153" t="s">
        <v>491</v>
      </c>
    </row>
    <row r="17" spans="1:10" ht="33.75" customHeight="1" outlineLevel="1" x14ac:dyDescent="0.2">
      <c r="A17" s="6" t="s">
        <v>24</v>
      </c>
      <c r="B17" s="23" t="s">
        <v>464</v>
      </c>
      <c r="C17" s="20"/>
      <c r="D17" s="20"/>
      <c r="E17" s="21"/>
      <c r="F17" s="16" t="s">
        <v>11</v>
      </c>
      <c r="G17" s="25">
        <v>100</v>
      </c>
      <c r="H17" s="25">
        <v>100</v>
      </c>
      <c r="I17" s="32">
        <f>(H17/G17)*100</f>
        <v>100</v>
      </c>
      <c r="J17" s="32"/>
    </row>
    <row r="18" spans="1:10" ht="46.5" customHeight="1" outlineLevel="1" x14ac:dyDescent="0.2">
      <c r="A18" s="6" t="s">
        <v>26</v>
      </c>
      <c r="B18" s="23" t="s">
        <v>23</v>
      </c>
      <c r="C18" s="14"/>
      <c r="D18" s="15"/>
      <c r="E18" s="10"/>
      <c r="F18" s="16" t="s">
        <v>11</v>
      </c>
      <c r="G18" s="25">
        <v>100</v>
      </c>
      <c r="H18" s="25">
        <v>85.7</v>
      </c>
      <c r="I18" s="32">
        <f>(H18/G18)*100</f>
        <v>85.7</v>
      </c>
      <c r="J18" s="121" t="s">
        <v>484</v>
      </c>
    </row>
    <row r="19" spans="1:10" ht="70.5" customHeight="1" outlineLevel="1" x14ac:dyDescent="0.2">
      <c r="A19" s="6" t="s">
        <v>28</v>
      </c>
      <c r="B19" s="7" t="s">
        <v>25</v>
      </c>
      <c r="C19" s="20">
        <v>43288.79</v>
      </c>
      <c r="D19" s="20">
        <v>42001.49</v>
      </c>
      <c r="E19" s="21">
        <f>D19/C19*100</f>
        <v>97.026250906990001</v>
      </c>
      <c r="F19" s="7"/>
      <c r="G19" s="7"/>
      <c r="H19" s="7"/>
      <c r="I19" s="12"/>
      <c r="J19" s="122"/>
    </row>
    <row r="20" spans="1:10" ht="38.25" outlineLevel="1" x14ac:dyDescent="0.2">
      <c r="A20" s="6" t="s">
        <v>465</v>
      </c>
      <c r="B20" s="23" t="s">
        <v>27</v>
      </c>
      <c r="C20" s="14"/>
      <c r="D20" s="15"/>
      <c r="E20" s="10"/>
      <c r="F20" s="16" t="s">
        <v>11</v>
      </c>
      <c r="G20" s="25">
        <v>100</v>
      </c>
      <c r="H20" s="25">
        <v>100</v>
      </c>
      <c r="I20" s="32">
        <f>(H20/G20)*100</f>
        <v>100</v>
      </c>
      <c r="J20" s="123"/>
    </row>
    <row r="21" spans="1:10" ht="38.25" outlineLevel="1" x14ac:dyDescent="0.2">
      <c r="A21" s="6" t="s">
        <v>466</v>
      </c>
      <c r="B21" s="23" t="s">
        <v>29</v>
      </c>
      <c r="C21" s="14"/>
      <c r="D21" s="15"/>
      <c r="E21" s="10"/>
      <c r="F21" s="16" t="s">
        <v>11</v>
      </c>
      <c r="G21" s="26">
        <v>0.03</v>
      </c>
      <c r="H21" s="26">
        <v>0.02</v>
      </c>
      <c r="I21" s="32">
        <f>(G21/H21)*100</f>
        <v>150</v>
      </c>
      <c r="J21" s="123"/>
    </row>
    <row r="22" spans="1:10" ht="35.25" customHeight="1" x14ac:dyDescent="0.2">
      <c r="A22" s="106" t="s">
        <v>30</v>
      </c>
      <c r="B22" s="97" t="s">
        <v>31</v>
      </c>
      <c r="C22" s="98">
        <f>C30+C43+C46</f>
        <v>3316828.8299999996</v>
      </c>
      <c r="D22" s="98">
        <f>D30+D43+D46</f>
        <v>3201846.54</v>
      </c>
      <c r="E22" s="98">
        <f>D22/C22*100</f>
        <v>96.533366782150182</v>
      </c>
      <c r="F22" s="100"/>
      <c r="G22" s="100"/>
      <c r="H22" s="100"/>
      <c r="I22" s="100"/>
      <c r="J22" s="124"/>
    </row>
    <row r="23" spans="1:10" ht="41.25" customHeight="1" outlineLevel="1" x14ac:dyDescent="0.2">
      <c r="A23" s="6" t="s">
        <v>33</v>
      </c>
      <c r="B23" s="22" t="s">
        <v>34</v>
      </c>
      <c r="C23" s="27"/>
      <c r="D23" s="27"/>
      <c r="E23" s="20"/>
      <c r="F23" s="28"/>
      <c r="G23" s="22"/>
      <c r="H23" s="28"/>
      <c r="I23" s="22"/>
      <c r="J23" s="125"/>
    </row>
    <row r="24" spans="1:10" ht="84.75" customHeight="1" outlineLevel="1" x14ac:dyDescent="0.2">
      <c r="A24" s="6" t="s">
        <v>35</v>
      </c>
      <c r="B24" s="29" t="s">
        <v>468</v>
      </c>
      <c r="C24" s="30"/>
      <c r="D24" s="30"/>
      <c r="E24" s="20"/>
      <c r="F24" s="31" t="s">
        <v>11</v>
      </c>
      <c r="G24" s="32">
        <v>100</v>
      </c>
      <c r="H24" s="32">
        <v>100</v>
      </c>
      <c r="I24" s="32">
        <f>G24/H24*100</f>
        <v>100</v>
      </c>
      <c r="J24" s="123"/>
    </row>
    <row r="25" spans="1:10" ht="84.75" customHeight="1" outlineLevel="1" x14ac:dyDescent="0.2">
      <c r="A25" s="6" t="s">
        <v>36</v>
      </c>
      <c r="B25" s="29" t="s">
        <v>37</v>
      </c>
      <c r="C25" s="30"/>
      <c r="D25" s="30"/>
      <c r="E25" s="20"/>
      <c r="F25" s="31" t="s">
        <v>11</v>
      </c>
      <c r="G25" s="32">
        <v>100</v>
      </c>
      <c r="H25" s="32">
        <v>100</v>
      </c>
      <c r="I25" s="32">
        <f>H25/G25*100</f>
        <v>100</v>
      </c>
      <c r="J25" s="123"/>
    </row>
    <row r="26" spans="1:10" ht="54" customHeight="1" outlineLevel="1" x14ac:dyDescent="0.2">
      <c r="A26" s="6" t="s">
        <v>38</v>
      </c>
      <c r="B26" s="33" t="s">
        <v>469</v>
      </c>
      <c r="C26" s="30"/>
      <c r="D26" s="30"/>
      <c r="E26" s="20"/>
      <c r="F26" s="31" t="s">
        <v>11</v>
      </c>
      <c r="G26" s="32">
        <v>51.78</v>
      </c>
      <c r="H26" s="32">
        <v>53.12</v>
      </c>
      <c r="I26" s="32">
        <f>H26/G26*100</f>
        <v>102.58787176516029</v>
      </c>
      <c r="J26" s="123"/>
    </row>
    <row r="27" spans="1:10" ht="57" customHeight="1" outlineLevel="1" x14ac:dyDescent="0.2">
      <c r="A27" s="6" t="s">
        <v>39</v>
      </c>
      <c r="B27" s="34" t="s">
        <v>470</v>
      </c>
      <c r="C27" s="35"/>
      <c r="D27" s="35"/>
      <c r="E27" s="20"/>
      <c r="F27" s="31" t="s">
        <v>11</v>
      </c>
      <c r="G27" s="32">
        <v>81.98</v>
      </c>
      <c r="H27" s="32">
        <v>82.4</v>
      </c>
      <c r="I27" s="32">
        <f>H27/G27*100</f>
        <v>100.51232007806783</v>
      </c>
      <c r="J27" s="123"/>
    </row>
    <row r="28" spans="1:10" ht="43.5" customHeight="1" outlineLevel="1" x14ac:dyDescent="0.2">
      <c r="A28" s="6" t="s">
        <v>40</v>
      </c>
      <c r="B28" s="34" t="s">
        <v>471</v>
      </c>
      <c r="C28" s="35"/>
      <c r="D28" s="35"/>
      <c r="E28" s="20"/>
      <c r="F28" s="31" t="s">
        <v>11</v>
      </c>
      <c r="G28" s="32">
        <v>92.31</v>
      </c>
      <c r="H28" s="32">
        <v>76.92</v>
      </c>
      <c r="I28" s="32">
        <f>H28/G28*100</f>
        <v>83.327916802079955</v>
      </c>
      <c r="J28" s="123" t="s">
        <v>489</v>
      </c>
    </row>
    <row r="29" spans="1:10" ht="54" customHeight="1" outlineLevel="1" x14ac:dyDescent="0.2">
      <c r="A29" s="6" t="s">
        <v>41</v>
      </c>
      <c r="B29" s="22" t="s">
        <v>42</v>
      </c>
      <c r="C29" s="27"/>
      <c r="D29" s="27"/>
      <c r="E29" s="20"/>
      <c r="F29" s="28"/>
      <c r="G29" s="28"/>
      <c r="H29" s="28"/>
      <c r="I29" s="22"/>
      <c r="J29" s="125"/>
    </row>
    <row r="30" spans="1:10" ht="32.25" customHeight="1" outlineLevel="1" x14ac:dyDescent="0.2">
      <c r="A30" s="6" t="s">
        <v>43</v>
      </c>
      <c r="B30" s="36" t="s">
        <v>44</v>
      </c>
      <c r="C30" s="37">
        <v>2885870.28</v>
      </c>
      <c r="D30" s="37">
        <v>2800779.09</v>
      </c>
      <c r="E30" s="20">
        <f>D30/C30*100</f>
        <v>97.051454786803518</v>
      </c>
      <c r="F30" s="22"/>
      <c r="G30" s="22"/>
      <c r="H30" s="22"/>
      <c r="I30" s="22"/>
      <c r="J30" s="125"/>
    </row>
    <row r="31" spans="1:10" ht="123" customHeight="1" outlineLevel="1" x14ac:dyDescent="0.2">
      <c r="A31" s="6" t="s">
        <v>45</v>
      </c>
      <c r="B31" s="39" t="s">
        <v>472</v>
      </c>
      <c r="C31" s="30"/>
      <c r="D31" s="30"/>
      <c r="E31" s="20"/>
      <c r="F31" s="40" t="s">
        <v>11</v>
      </c>
      <c r="G31" s="32">
        <v>83.97</v>
      </c>
      <c r="H31" s="32">
        <v>83.7</v>
      </c>
      <c r="I31" s="32">
        <f>(H31/G31)*100</f>
        <v>99.678456591639872</v>
      </c>
      <c r="J31" s="123"/>
    </row>
    <row r="32" spans="1:10" ht="112.5" customHeight="1" outlineLevel="1" x14ac:dyDescent="0.2">
      <c r="A32" s="6" t="s">
        <v>46</v>
      </c>
      <c r="B32" s="39" t="s">
        <v>473</v>
      </c>
      <c r="C32" s="42"/>
      <c r="D32" s="42"/>
      <c r="E32" s="20"/>
      <c r="F32" s="43" t="s">
        <v>11</v>
      </c>
      <c r="G32" s="32">
        <v>86.3</v>
      </c>
      <c r="H32" s="32">
        <v>83.2</v>
      </c>
      <c r="I32" s="32">
        <f>(H32/G32)*100</f>
        <v>96.407879490150634</v>
      </c>
      <c r="J32" s="123"/>
    </row>
    <row r="33" spans="1:10" ht="84" customHeight="1" outlineLevel="1" x14ac:dyDescent="0.2">
      <c r="A33" s="6" t="s">
        <v>47</v>
      </c>
      <c r="B33" s="44" t="s">
        <v>467</v>
      </c>
      <c r="C33" s="30"/>
      <c r="D33" s="30"/>
      <c r="E33" s="20"/>
      <c r="F33" s="40" t="s">
        <v>11</v>
      </c>
      <c r="G33" s="32">
        <v>100</v>
      </c>
      <c r="H33" s="32">
        <v>100</v>
      </c>
      <c r="I33" s="32">
        <f>(H33/G33)*100</f>
        <v>100</v>
      </c>
      <c r="J33" s="123"/>
    </row>
    <row r="34" spans="1:10" ht="79.5" customHeight="1" outlineLevel="1" x14ac:dyDescent="0.2">
      <c r="A34" s="6" t="s">
        <v>48</v>
      </c>
      <c r="B34" s="44" t="s">
        <v>50</v>
      </c>
      <c r="C34" s="30"/>
      <c r="D34" s="30"/>
      <c r="E34" s="20"/>
      <c r="F34" s="40" t="s">
        <v>11</v>
      </c>
      <c r="G34" s="32">
        <v>93.83</v>
      </c>
      <c r="H34" s="32">
        <v>94.35</v>
      </c>
      <c r="I34" s="32">
        <f>(H34/G34)*100</f>
        <v>100.55419375466268</v>
      </c>
      <c r="J34" s="123"/>
    </row>
    <row r="35" spans="1:10" ht="57.75" customHeight="1" outlineLevel="1" x14ac:dyDescent="0.2">
      <c r="A35" s="6" t="s">
        <v>49</v>
      </c>
      <c r="B35" s="45" t="s">
        <v>52</v>
      </c>
      <c r="C35" s="35"/>
      <c r="D35" s="35"/>
      <c r="E35" s="20"/>
      <c r="F35" s="40" t="s">
        <v>11</v>
      </c>
      <c r="G35" s="46">
        <v>85</v>
      </c>
      <c r="H35" s="47">
        <v>85</v>
      </c>
      <c r="I35" s="32">
        <f>(H35/G35)*100</f>
        <v>100</v>
      </c>
      <c r="J35" s="123"/>
    </row>
    <row r="36" spans="1:10" ht="70.5" customHeight="1" outlineLevel="1" x14ac:dyDescent="0.2">
      <c r="A36" s="6" t="s">
        <v>51</v>
      </c>
      <c r="B36" s="39" t="s">
        <v>54</v>
      </c>
      <c r="C36" s="30"/>
      <c r="D36" s="30"/>
      <c r="E36" s="20"/>
      <c r="F36" s="40" t="s">
        <v>11</v>
      </c>
      <c r="G36" s="46">
        <v>43.48</v>
      </c>
      <c r="H36" s="47">
        <v>43.48</v>
      </c>
      <c r="I36" s="32">
        <f>(G36/H36)*100</f>
        <v>100</v>
      </c>
      <c r="J36" s="123"/>
    </row>
    <row r="37" spans="1:10" ht="66.75" customHeight="1" outlineLevel="1" x14ac:dyDescent="0.2">
      <c r="A37" s="6" t="s">
        <v>53</v>
      </c>
      <c r="B37" s="39" t="s">
        <v>56</v>
      </c>
      <c r="C37" s="30"/>
      <c r="D37" s="30"/>
      <c r="E37" s="20"/>
      <c r="F37" s="40" t="s">
        <v>11</v>
      </c>
      <c r="G37" s="46">
        <v>43.01</v>
      </c>
      <c r="H37" s="47">
        <v>45.32</v>
      </c>
      <c r="I37" s="32">
        <f>(H37/G37)*100</f>
        <v>105.37084398976984</v>
      </c>
      <c r="J37" s="123"/>
    </row>
    <row r="38" spans="1:10" ht="38.25" outlineLevel="1" x14ac:dyDescent="0.2">
      <c r="A38" s="6" t="s">
        <v>55</v>
      </c>
      <c r="B38" s="45" t="s">
        <v>58</v>
      </c>
      <c r="C38" s="35"/>
      <c r="D38" s="35"/>
      <c r="E38" s="20"/>
      <c r="F38" s="31" t="s">
        <v>11</v>
      </c>
      <c r="G38" s="32">
        <v>62.12</v>
      </c>
      <c r="H38" s="32">
        <v>60.85</v>
      </c>
      <c r="I38" s="32">
        <f>(H38/G38)*100</f>
        <v>97.955569864777857</v>
      </c>
      <c r="J38" s="123"/>
    </row>
    <row r="39" spans="1:10" ht="33" customHeight="1" outlineLevel="1" x14ac:dyDescent="0.2">
      <c r="A39" s="6" t="s">
        <v>57</v>
      </c>
      <c r="B39" s="45" t="s">
        <v>60</v>
      </c>
      <c r="C39" s="35"/>
      <c r="D39" s="35"/>
      <c r="E39" s="20"/>
      <c r="F39" s="31" t="s">
        <v>61</v>
      </c>
      <c r="G39" s="48">
        <v>18</v>
      </c>
      <c r="H39" s="48">
        <v>18</v>
      </c>
      <c r="I39" s="32">
        <f>(H39/G39)*100</f>
        <v>100</v>
      </c>
      <c r="J39" s="123"/>
    </row>
    <row r="40" spans="1:10" ht="45" customHeight="1" outlineLevel="1" x14ac:dyDescent="0.2">
      <c r="A40" s="6" t="s">
        <v>59</v>
      </c>
      <c r="B40" s="45" t="s">
        <v>63</v>
      </c>
      <c r="C40" s="35"/>
      <c r="D40" s="35"/>
      <c r="E40" s="20"/>
      <c r="F40" s="31" t="s">
        <v>11</v>
      </c>
      <c r="G40" s="32">
        <v>8.94</v>
      </c>
      <c r="H40" s="47">
        <v>11.55</v>
      </c>
      <c r="I40" s="32">
        <f>(H40/G40)*100</f>
        <v>129.19463087248323</v>
      </c>
      <c r="J40" s="123"/>
    </row>
    <row r="41" spans="1:10" ht="32.25" customHeight="1" outlineLevel="1" x14ac:dyDescent="0.2">
      <c r="A41" s="6" t="s">
        <v>62</v>
      </c>
      <c r="B41" s="45" t="s">
        <v>474</v>
      </c>
      <c r="C41" s="35"/>
      <c r="D41" s="35"/>
      <c r="E41" s="20"/>
      <c r="F41" s="31" t="s">
        <v>85</v>
      </c>
      <c r="G41" s="51">
        <v>1</v>
      </c>
      <c r="H41" s="52">
        <v>1</v>
      </c>
      <c r="I41" s="32">
        <f>(H41/G41)*100</f>
        <v>100</v>
      </c>
      <c r="J41" s="123"/>
    </row>
    <row r="42" spans="1:10" ht="42.75" customHeight="1" outlineLevel="1" x14ac:dyDescent="0.2">
      <c r="A42" s="6" t="s">
        <v>64</v>
      </c>
      <c r="B42" s="22" t="s">
        <v>65</v>
      </c>
      <c r="C42" s="27"/>
      <c r="D42" s="27"/>
      <c r="E42" s="20"/>
      <c r="F42" s="28"/>
      <c r="G42" s="49"/>
      <c r="H42" s="22"/>
      <c r="I42" s="22"/>
      <c r="J42" s="123"/>
    </row>
    <row r="43" spans="1:10" ht="42" customHeight="1" outlineLevel="1" x14ac:dyDescent="0.2">
      <c r="A43" s="6" t="s">
        <v>66</v>
      </c>
      <c r="B43" s="36" t="s">
        <v>67</v>
      </c>
      <c r="C43" s="37">
        <v>168929.3</v>
      </c>
      <c r="D43" s="37">
        <v>144099.31</v>
      </c>
      <c r="E43" s="20">
        <f>D43/C43*100</f>
        <v>85.301549227990648</v>
      </c>
      <c r="F43" s="22"/>
      <c r="G43" s="32"/>
      <c r="H43" s="22"/>
      <c r="I43" s="22"/>
      <c r="J43" s="166" t="s">
        <v>507</v>
      </c>
    </row>
    <row r="44" spans="1:10" ht="42.75" customHeight="1" outlineLevel="1" x14ac:dyDescent="0.2">
      <c r="A44" s="6" t="s">
        <v>68</v>
      </c>
      <c r="B44" s="45" t="s">
        <v>69</v>
      </c>
      <c r="C44" s="37"/>
      <c r="D44" s="37"/>
      <c r="E44" s="20"/>
      <c r="F44" s="43" t="s">
        <v>11</v>
      </c>
      <c r="G44" s="32">
        <v>75.59</v>
      </c>
      <c r="H44" s="47">
        <v>78.099999999999994</v>
      </c>
      <c r="I44" s="32">
        <f>(H44/G44)*100</f>
        <v>103.32054504564094</v>
      </c>
      <c r="J44" s="167"/>
    </row>
    <row r="45" spans="1:10" ht="30" customHeight="1" outlineLevel="1" x14ac:dyDescent="0.2">
      <c r="A45" s="6" t="s">
        <v>70</v>
      </c>
      <c r="B45" s="36" t="s">
        <v>71</v>
      </c>
      <c r="C45" s="42"/>
      <c r="D45" s="42"/>
      <c r="E45" s="20"/>
      <c r="F45" s="43"/>
      <c r="G45" s="47"/>
      <c r="H45" s="32"/>
      <c r="I45" s="32"/>
      <c r="J45" s="123"/>
    </row>
    <row r="46" spans="1:10" ht="31.5" customHeight="1" outlineLevel="1" x14ac:dyDescent="0.2">
      <c r="A46" s="6" t="s">
        <v>72</v>
      </c>
      <c r="B46" s="36" t="s">
        <v>73</v>
      </c>
      <c r="C46" s="42">
        <v>262029.25</v>
      </c>
      <c r="D46" s="42">
        <v>256968.14</v>
      </c>
      <c r="E46" s="20">
        <f>D46/C46*100</f>
        <v>98.068494261613921</v>
      </c>
      <c r="F46" s="43"/>
      <c r="G46" s="32"/>
      <c r="H46" s="32"/>
      <c r="I46" s="32"/>
      <c r="J46" s="123"/>
    </row>
    <row r="47" spans="1:10" ht="32.25" customHeight="1" outlineLevel="1" x14ac:dyDescent="0.2">
      <c r="A47" s="6" t="s">
        <v>74</v>
      </c>
      <c r="B47" s="45" t="s">
        <v>75</v>
      </c>
      <c r="C47" s="42"/>
      <c r="D47" s="42"/>
      <c r="E47" s="20"/>
      <c r="F47" s="43" t="s">
        <v>11</v>
      </c>
      <c r="G47" s="32">
        <v>100</v>
      </c>
      <c r="H47" s="32">
        <v>100</v>
      </c>
      <c r="I47" s="32">
        <f>(H47/G47)*100</f>
        <v>100</v>
      </c>
      <c r="J47" s="123"/>
    </row>
    <row r="48" spans="1:10" ht="32.25" customHeight="1" x14ac:dyDescent="0.2">
      <c r="A48" s="111">
        <v>3</v>
      </c>
      <c r="B48" s="97" t="s">
        <v>76</v>
      </c>
      <c r="C48" s="98">
        <v>180168.63</v>
      </c>
      <c r="D48" s="98">
        <v>169047.04000000001</v>
      </c>
      <c r="E48" s="99">
        <f>D48/C48*100</f>
        <v>93.827121846905314</v>
      </c>
      <c r="F48" s="112"/>
      <c r="G48" s="112"/>
      <c r="H48" s="112"/>
      <c r="I48" s="112"/>
      <c r="J48" s="126"/>
    </row>
    <row r="49" spans="1:10" ht="59.25" customHeight="1" outlineLevel="1" x14ac:dyDescent="0.2">
      <c r="A49" s="6" t="s">
        <v>77</v>
      </c>
      <c r="B49" s="22" t="s">
        <v>78</v>
      </c>
      <c r="C49" s="30"/>
      <c r="D49" s="30"/>
      <c r="E49" s="10"/>
      <c r="F49" s="28"/>
      <c r="G49" s="22"/>
      <c r="H49" s="28"/>
      <c r="I49" s="12"/>
      <c r="J49" s="122"/>
    </row>
    <row r="50" spans="1:10" ht="56.25" customHeight="1" outlineLevel="1" x14ac:dyDescent="0.2">
      <c r="A50" s="6" t="s">
        <v>79</v>
      </c>
      <c r="B50" s="29" t="s">
        <v>80</v>
      </c>
      <c r="C50" s="30"/>
      <c r="D50" s="30"/>
      <c r="E50" s="10"/>
      <c r="F50" s="50" t="s">
        <v>11</v>
      </c>
      <c r="G50" s="32">
        <v>26.24</v>
      </c>
      <c r="H50" s="32">
        <v>26.64</v>
      </c>
      <c r="I50" s="18">
        <f t="shared" ref="I50:I59" si="0">H50/G50*100</f>
        <v>101.52439024390245</v>
      </c>
      <c r="J50" s="127"/>
    </row>
    <row r="51" spans="1:10" ht="59.25" customHeight="1" outlineLevel="1" x14ac:dyDescent="0.2">
      <c r="A51" s="6" t="s">
        <v>81</v>
      </c>
      <c r="B51" s="29" t="s">
        <v>82</v>
      </c>
      <c r="C51" s="30"/>
      <c r="D51" s="30"/>
      <c r="E51" s="10"/>
      <c r="F51" s="50" t="s">
        <v>11</v>
      </c>
      <c r="G51" s="32">
        <v>15.25</v>
      </c>
      <c r="H51" s="32">
        <v>15.25</v>
      </c>
      <c r="I51" s="18">
        <f t="shared" si="0"/>
        <v>100</v>
      </c>
      <c r="J51" s="127"/>
    </row>
    <row r="52" spans="1:10" ht="57" customHeight="1" outlineLevel="1" x14ac:dyDescent="0.2">
      <c r="A52" s="6" t="s">
        <v>83</v>
      </c>
      <c r="B52" s="29" t="s">
        <v>84</v>
      </c>
      <c r="C52" s="30"/>
      <c r="D52" s="30"/>
      <c r="E52" s="10"/>
      <c r="F52" s="50" t="s">
        <v>85</v>
      </c>
      <c r="G52" s="51">
        <v>3025</v>
      </c>
      <c r="H52" s="51">
        <v>3415</v>
      </c>
      <c r="I52" s="18">
        <f t="shared" si="0"/>
        <v>112.89256198347108</v>
      </c>
      <c r="J52" s="127"/>
    </row>
    <row r="53" spans="1:10" ht="53.25" customHeight="1" outlineLevel="1" x14ac:dyDescent="0.2">
      <c r="A53" s="6" t="s">
        <v>86</v>
      </c>
      <c r="B53" s="29" t="s">
        <v>87</v>
      </c>
      <c r="C53" s="30"/>
      <c r="D53" s="30"/>
      <c r="E53" s="10"/>
      <c r="F53" s="50" t="s">
        <v>11</v>
      </c>
      <c r="G53" s="32">
        <v>20.78</v>
      </c>
      <c r="H53" s="47">
        <v>20.78</v>
      </c>
      <c r="I53" s="18">
        <f t="shared" si="0"/>
        <v>100</v>
      </c>
      <c r="J53" s="127"/>
    </row>
    <row r="54" spans="1:10" ht="69.75" customHeight="1" outlineLevel="1" x14ac:dyDescent="0.2">
      <c r="A54" s="6" t="s">
        <v>88</v>
      </c>
      <c r="B54" s="29" t="s">
        <v>89</v>
      </c>
      <c r="C54" s="30"/>
      <c r="D54" s="30"/>
      <c r="E54" s="10"/>
      <c r="F54" s="50" t="s">
        <v>11</v>
      </c>
      <c r="G54" s="32">
        <v>7.69</v>
      </c>
      <c r="H54" s="47">
        <v>7.69</v>
      </c>
      <c r="I54" s="18">
        <f t="shared" si="0"/>
        <v>100</v>
      </c>
      <c r="J54" s="127"/>
    </row>
    <row r="55" spans="1:10" ht="55.5" customHeight="1" outlineLevel="1" x14ac:dyDescent="0.2">
      <c r="A55" s="6" t="s">
        <v>90</v>
      </c>
      <c r="B55" s="29" t="s">
        <v>91</v>
      </c>
      <c r="C55" s="30"/>
      <c r="D55" s="30"/>
      <c r="E55" s="10"/>
      <c r="F55" s="50" t="s">
        <v>85</v>
      </c>
      <c r="G55" s="51">
        <v>245</v>
      </c>
      <c r="H55" s="52">
        <v>221</v>
      </c>
      <c r="I55" s="18">
        <f t="shared" si="0"/>
        <v>90.204081632653072</v>
      </c>
      <c r="J55" s="127"/>
    </row>
    <row r="56" spans="1:10" ht="57" customHeight="1" outlineLevel="1" x14ac:dyDescent="0.2">
      <c r="A56" s="6" t="s">
        <v>92</v>
      </c>
      <c r="B56" s="29" t="s">
        <v>93</v>
      </c>
      <c r="C56" s="30"/>
      <c r="D56" s="30"/>
      <c r="E56" s="10"/>
      <c r="F56" s="50" t="s">
        <v>11</v>
      </c>
      <c r="G56" s="32">
        <v>11.54</v>
      </c>
      <c r="H56" s="47">
        <v>11.54</v>
      </c>
      <c r="I56" s="18">
        <f t="shared" si="0"/>
        <v>100</v>
      </c>
      <c r="J56" s="127"/>
    </row>
    <row r="57" spans="1:10" ht="68.25" customHeight="1" outlineLevel="1" x14ac:dyDescent="0.2">
      <c r="A57" s="6" t="s">
        <v>94</v>
      </c>
      <c r="B57" s="29" t="s">
        <v>95</v>
      </c>
      <c r="C57" s="30"/>
      <c r="D57" s="30"/>
      <c r="E57" s="10"/>
      <c r="F57" s="50" t="s">
        <v>11</v>
      </c>
      <c r="G57" s="32">
        <v>4.55</v>
      </c>
      <c r="H57" s="47">
        <v>4.55</v>
      </c>
      <c r="I57" s="18">
        <f t="shared" si="0"/>
        <v>100</v>
      </c>
      <c r="J57" s="127"/>
    </row>
    <row r="58" spans="1:10" ht="68.25" customHeight="1" outlineLevel="1" x14ac:dyDescent="0.2">
      <c r="A58" s="6" t="s">
        <v>96</v>
      </c>
      <c r="B58" s="29" t="s">
        <v>97</v>
      </c>
      <c r="C58" s="30"/>
      <c r="D58" s="30"/>
      <c r="E58" s="10"/>
      <c r="F58" s="50" t="s">
        <v>11</v>
      </c>
      <c r="G58" s="32">
        <v>20</v>
      </c>
      <c r="H58" s="47">
        <v>20</v>
      </c>
      <c r="I58" s="18">
        <f t="shared" si="0"/>
        <v>100</v>
      </c>
      <c r="J58" s="127"/>
    </row>
    <row r="59" spans="1:10" ht="42" customHeight="1" outlineLevel="1" x14ac:dyDescent="0.2">
      <c r="A59" s="6" t="s">
        <v>98</v>
      </c>
      <c r="B59" s="29" t="s">
        <v>99</v>
      </c>
      <c r="C59" s="30"/>
      <c r="D59" s="30"/>
      <c r="E59" s="10"/>
      <c r="F59" s="50" t="s">
        <v>11</v>
      </c>
      <c r="G59" s="47">
        <v>1.69</v>
      </c>
      <c r="H59" s="47">
        <v>1.69</v>
      </c>
      <c r="I59" s="18">
        <f t="shared" si="0"/>
        <v>100</v>
      </c>
      <c r="J59" s="127"/>
    </row>
    <row r="60" spans="1:10" ht="51" outlineLevel="1" x14ac:dyDescent="0.2">
      <c r="A60" s="6" t="s">
        <v>100</v>
      </c>
      <c r="B60" s="22" t="s">
        <v>101</v>
      </c>
      <c r="C60" s="42"/>
      <c r="D60" s="42"/>
      <c r="E60" s="10"/>
      <c r="F60" s="22"/>
      <c r="G60" s="28"/>
      <c r="H60" s="28"/>
      <c r="I60" s="19"/>
      <c r="J60" s="128"/>
    </row>
    <row r="61" spans="1:10" ht="39" customHeight="1" outlineLevel="1" x14ac:dyDescent="0.2">
      <c r="A61" s="53" t="s">
        <v>102</v>
      </c>
      <c r="B61" s="22" t="s">
        <v>103</v>
      </c>
      <c r="C61" s="30">
        <v>3632.22</v>
      </c>
      <c r="D61" s="30">
        <v>2384.79</v>
      </c>
      <c r="E61" s="118">
        <f>D61/C61*100</f>
        <v>65.656540628045661</v>
      </c>
      <c r="F61" s="28"/>
      <c r="G61" s="120"/>
      <c r="H61" s="120"/>
      <c r="I61" s="12"/>
      <c r="J61" s="168" t="s">
        <v>504</v>
      </c>
    </row>
    <row r="62" spans="1:10" ht="51" outlineLevel="1" x14ac:dyDescent="0.2">
      <c r="A62" s="6" t="s">
        <v>104</v>
      </c>
      <c r="B62" s="39" t="s">
        <v>105</v>
      </c>
      <c r="C62" s="42"/>
      <c r="D62" s="42"/>
      <c r="E62" s="10"/>
      <c r="F62" s="50" t="s">
        <v>61</v>
      </c>
      <c r="G62" s="54">
        <v>130000</v>
      </c>
      <c r="H62" s="54">
        <v>153135</v>
      </c>
      <c r="I62" s="18">
        <f>(H62/G62)*100</f>
        <v>117.79615384615386</v>
      </c>
      <c r="J62" s="169"/>
    </row>
    <row r="63" spans="1:10" ht="80.25" customHeight="1" outlineLevel="1" x14ac:dyDescent="0.2">
      <c r="A63" s="53" t="s">
        <v>106</v>
      </c>
      <c r="B63" s="22" t="s">
        <v>107</v>
      </c>
      <c r="C63" s="30">
        <v>996.42</v>
      </c>
      <c r="D63" s="30">
        <v>188.57</v>
      </c>
      <c r="E63" s="10">
        <f>D63/C63*100</f>
        <v>18.924750607173682</v>
      </c>
      <c r="F63" s="22"/>
      <c r="G63" s="28"/>
      <c r="H63" s="28"/>
      <c r="I63" s="18"/>
      <c r="J63" s="121" t="s">
        <v>505</v>
      </c>
    </row>
    <row r="64" spans="1:10" ht="25.5" outlineLevel="1" x14ac:dyDescent="0.2">
      <c r="A64" s="6" t="s">
        <v>108</v>
      </c>
      <c r="B64" s="39" t="s">
        <v>109</v>
      </c>
      <c r="C64" s="30"/>
      <c r="D64" s="30"/>
      <c r="E64" s="10"/>
      <c r="F64" s="55" t="s">
        <v>85</v>
      </c>
      <c r="G64" s="117">
        <v>5.21</v>
      </c>
      <c r="H64" s="117">
        <v>5.19</v>
      </c>
      <c r="I64" s="18">
        <f>(H64/G64)*100</f>
        <v>99.616122840690991</v>
      </c>
      <c r="J64" s="127"/>
    </row>
    <row r="65" spans="1:10" ht="30.75" customHeight="1" outlineLevel="1" x14ac:dyDescent="0.2">
      <c r="A65" s="6" t="s">
        <v>110</v>
      </c>
      <c r="B65" s="39" t="s">
        <v>111</v>
      </c>
      <c r="C65" s="30"/>
      <c r="D65" s="30"/>
      <c r="E65" s="10"/>
      <c r="F65" s="55" t="s">
        <v>85</v>
      </c>
      <c r="G65" s="56">
        <v>9</v>
      </c>
      <c r="H65" s="56">
        <v>9</v>
      </c>
      <c r="I65" s="18">
        <f>(H65/G65)*100</f>
        <v>100</v>
      </c>
      <c r="J65" s="127"/>
    </row>
    <row r="66" spans="1:10" ht="82.5" customHeight="1" outlineLevel="1" x14ac:dyDescent="0.2">
      <c r="A66" s="53" t="s">
        <v>112</v>
      </c>
      <c r="B66" s="22" t="s">
        <v>113</v>
      </c>
      <c r="C66" s="30">
        <v>36696.31</v>
      </c>
      <c r="D66" s="30">
        <v>36696.31</v>
      </c>
      <c r="E66" s="10">
        <f>D66/C66*100</f>
        <v>100</v>
      </c>
      <c r="F66" s="55"/>
      <c r="G66" s="117"/>
      <c r="H66" s="117"/>
      <c r="I66" s="18"/>
      <c r="J66" s="127"/>
    </row>
    <row r="67" spans="1:10" ht="29.25" customHeight="1" outlineLevel="1" x14ac:dyDescent="0.2">
      <c r="A67" s="6" t="s">
        <v>114</v>
      </c>
      <c r="B67" s="39" t="s">
        <v>115</v>
      </c>
      <c r="C67" s="119"/>
      <c r="D67" s="119"/>
      <c r="E67" s="10"/>
      <c r="F67" s="55" t="s">
        <v>61</v>
      </c>
      <c r="G67" s="57">
        <v>4750</v>
      </c>
      <c r="H67" s="57">
        <v>4965</v>
      </c>
      <c r="I67" s="18">
        <f>(H67/G67)*100</f>
        <v>104.52631578947368</v>
      </c>
      <c r="J67" s="127"/>
    </row>
    <row r="68" spans="1:10" ht="55.5" customHeight="1" outlineLevel="1" x14ac:dyDescent="0.2">
      <c r="A68" s="53" t="s">
        <v>116</v>
      </c>
      <c r="B68" s="22" t="s">
        <v>117</v>
      </c>
      <c r="C68" s="30">
        <v>127705.7</v>
      </c>
      <c r="D68" s="30">
        <v>122381.57</v>
      </c>
      <c r="E68" s="10">
        <f>D68/C68*100</f>
        <v>95.830937851638581</v>
      </c>
      <c r="F68" s="22"/>
      <c r="G68" s="85"/>
      <c r="H68" s="85"/>
      <c r="I68" s="39"/>
      <c r="J68" s="129"/>
    </row>
    <row r="69" spans="1:10" ht="30.75" customHeight="1" outlineLevel="1" x14ac:dyDescent="0.2">
      <c r="A69" s="6" t="s">
        <v>118</v>
      </c>
      <c r="B69" s="39" t="s">
        <v>119</v>
      </c>
      <c r="C69" s="30"/>
      <c r="D69" s="30"/>
      <c r="E69" s="10"/>
      <c r="F69" s="50" t="s">
        <v>11</v>
      </c>
      <c r="G69" s="117">
        <v>22.59</v>
      </c>
      <c r="H69" s="117">
        <v>22.59</v>
      </c>
      <c r="I69" s="18">
        <f>(H69/G69)*100</f>
        <v>100</v>
      </c>
      <c r="J69" s="127"/>
    </row>
    <row r="70" spans="1:10" ht="55.5" customHeight="1" outlineLevel="1" x14ac:dyDescent="0.2">
      <c r="A70" s="53" t="s">
        <v>120</v>
      </c>
      <c r="B70" s="22" t="s">
        <v>121</v>
      </c>
      <c r="C70" s="30">
        <v>1380.98</v>
      </c>
      <c r="D70" s="30">
        <v>400</v>
      </c>
      <c r="E70" s="10">
        <f>D70/C70*100</f>
        <v>28.964937942620455</v>
      </c>
      <c r="F70" s="50"/>
      <c r="G70" s="117"/>
      <c r="H70" s="117"/>
      <c r="I70" s="18"/>
      <c r="J70" s="121" t="s">
        <v>505</v>
      </c>
    </row>
    <row r="71" spans="1:10" ht="55.5" customHeight="1" outlineLevel="1" x14ac:dyDescent="0.2">
      <c r="A71" s="6" t="s">
        <v>122</v>
      </c>
      <c r="B71" s="39" t="s">
        <v>123</v>
      </c>
      <c r="C71" s="30"/>
      <c r="D71" s="30"/>
      <c r="E71" s="10"/>
      <c r="F71" s="55" t="s">
        <v>85</v>
      </c>
      <c r="G71" s="56">
        <v>2</v>
      </c>
      <c r="H71" s="56">
        <v>2</v>
      </c>
      <c r="I71" s="18">
        <f>(H71/G71)*100</f>
        <v>100</v>
      </c>
      <c r="J71" s="127"/>
    </row>
    <row r="72" spans="1:10" ht="68.25" customHeight="1" outlineLevel="1" x14ac:dyDescent="0.2">
      <c r="A72" s="53" t="s">
        <v>124</v>
      </c>
      <c r="B72" s="22" t="s">
        <v>125</v>
      </c>
      <c r="C72" s="30">
        <v>365.4</v>
      </c>
      <c r="D72" s="30">
        <v>365.4</v>
      </c>
      <c r="E72" s="10">
        <f>D72/C72*100</f>
        <v>100</v>
      </c>
      <c r="F72" s="22"/>
      <c r="G72" s="28"/>
      <c r="H72" s="28"/>
      <c r="I72" s="18"/>
      <c r="J72" s="127"/>
    </row>
    <row r="73" spans="1:10" ht="45" customHeight="1" outlineLevel="1" x14ac:dyDescent="0.2">
      <c r="A73" s="6" t="s">
        <v>126</v>
      </c>
      <c r="B73" s="39" t="s">
        <v>127</v>
      </c>
      <c r="C73" s="30"/>
      <c r="D73" s="30"/>
      <c r="E73" s="10"/>
      <c r="F73" s="55" t="s">
        <v>85</v>
      </c>
      <c r="G73" s="59">
        <v>337900</v>
      </c>
      <c r="H73" s="59">
        <v>335230</v>
      </c>
      <c r="I73" s="18">
        <f>(H73/G73)*100</f>
        <v>99.209825392127854</v>
      </c>
      <c r="J73" s="127"/>
    </row>
    <row r="74" spans="1:10" ht="95.25" customHeight="1" outlineLevel="1" x14ac:dyDescent="0.2">
      <c r="A74" s="53" t="s">
        <v>128</v>
      </c>
      <c r="B74" s="22" t="s">
        <v>129</v>
      </c>
      <c r="C74" s="30">
        <v>770.4</v>
      </c>
      <c r="D74" s="30">
        <v>770.4</v>
      </c>
      <c r="E74" s="10">
        <f>D74/C74*100</f>
        <v>100</v>
      </c>
      <c r="F74" s="50"/>
      <c r="G74" s="59"/>
      <c r="H74" s="59"/>
      <c r="I74" s="58"/>
      <c r="J74" s="130"/>
    </row>
    <row r="75" spans="1:10" ht="30" customHeight="1" outlineLevel="1" x14ac:dyDescent="0.2">
      <c r="A75" s="6" t="s">
        <v>130</v>
      </c>
      <c r="B75" s="39" t="s">
        <v>131</v>
      </c>
      <c r="C75" s="30"/>
      <c r="D75" s="30"/>
      <c r="E75" s="10"/>
      <c r="F75" s="55" t="s">
        <v>85</v>
      </c>
      <c r="G75" s="59">
        <v>3</v>
      </c>
      <c r="H75" s="59">
        <v>3</v>
      </c>
      <c r="I75" s="18">
        <f>(H75/G75)*100</f>
        <v>100</v>
      </c>
      <c r="J75" s="127"/>
    </row>
    <row r="76" spans="1:10" ht="97.5" customHeight="1" outlineLevel="1" x14ac:dyDescent="0.2">
      <c r="A76" s="53" t="s">
        <v>132</v>
      </c>
      <c r="B76" s="22" t="s">
        <v>133</v>
      </c>
      <c r="C76" s="30">
        <v>799.99</v>
      </c>
      <c r="D76" s="30">
        <v>799.99</v>
      </c>
      <c r="E76" s="10">
        <f>D76/C76*100</f>
        <v>100</v>
      </c>
      <c r="F76" s="55"/>
      <c r="G76" s="59"/>
      <c r="H76" s="59"/>
      <c r="I76" s="58"/>
      <c r="J76" s="130"/>
    </row>
    <row r="77" spans="1:10" ht="59.25" customHeight="1" outlineLevel="1" x14ac:dyDescent="0.2">
      <c r="A77" s="6" t="s">
        <v>134</v>
      </c>
      <c r="B77" s="39" t="s">
        <v>135</v>
      </c>
      <c r="C77" s="30"/>
      <c r="D77" s="30"/>
      <c r="E77" s="10"/>
      <c r="F77" s="50" t="s">
        <v>136</v>
      </c>
      <c r="G77" s="59">
        <v>1</v>
      </c>
      <c r="H77" s="59">
        <v>1</v>
      </c>
      <c r="I77" s="18">
        <f>(H77/G77)*100</f>
        <v>100</v>
      </c>
      <c r="J77" s="127"/>
    </row>
    <row r="78" spans="1:10" ht="94.5" customHeight="1" outlineLevel="1" x14ac:dyDescent="0.2">
      <c r="A78" s="53" t="s">
        <v>137</v>
      </c>
      <c r="B78" s="22" t="s">
        <v>138</v>
      </c>
      <c r="C78" s="30">
        <v>4060.91</v>
      </c>
      <c r="D78" s="30">
        <v>4060.91</v>
      </c>
      <c r="E78" s="10">
        <f>D78/C78*100</f>
        <v>100</v>
      </c>
      <c r="F78" s="50"/>
      <c r="G78" s="59"/>
      <c r="H78" s="59"/>
      <c r="I78" s="18"/>
      <c r="J78" s="127"/>
    </row>
    <row r="79" spans="1:10" ht="54" customHeight="1" outlineLevel="1" x14ac:dyDescent="0.2">
      <c r="A79" s="6" t="s">
        <v>139</v>
      </c>
      <c r="B79" s="39" t="s">
        <v>140</v>
      </c>
      <c r="C79" s="42"/>
      <c r="D79" s="42"/>
      <c r="E79" s="10"/>
      <c r="F79" s="50" t="s">
        <v>136</v>
      </c>
      <c r="G79" s="48">
        <v>1</v>
      </c>
      <c r="H79" s="59">
        <v>1</v>
      </c>
      <c r="I79" s="18">
        <f>(H79/G79)*100</f>
        <v>100</v>
      </c>
      <c r="J79" s="127"/>
    </row>
    <row r="80" spans="1:10" ht="45" customHeight="1" x14ac:dyDescent="0.2">
      <c r="A80" s="106" t="s">
        <v>141</v>
      </c>
      <c r="B80" s="97" t="s">
        <v>142</v>
      </c>
      <c r="C80" s="98">
        <f>C84+C92</f>
        <v>73279.64</v>
      </c>
      <c r="D80" s="98">
        <f>D84+D92</f>
        <v>73168.88</v>
      </c>
      <c r="E80" s="99">
        <f>D80/C80*100</f>
        <v>99.848852969255859</v>
      </c>
      <c r="F80" s="100"/>
      <c r="G80" s="100"/>
      <c r="H80" s="100"/>
      <c r="I80" s="107"/>
      <c r="J80" s="131"/>
    </row>
    <row r="81" spans="1:10" ht="41.25" customHeight="1" outlineLevel="1" x14ac:dyDescent="0.2">
      <c r="A81" s="6" t="s">
        <v>143</v>
      </c>
      <c r="B81" s="7" t="s">
        <v>144</v>
      </c>
      <c r="C81" s="9"/>
      <c r="D81" s="9"/>
      <c r="E81" s="20"/>
      <c r="F81" s="60"/>
      <c r="G81" s="60"/>
      <c r="H81" s="60"/>
      <c r="I81" s="61"/>
      <c r="J81" s="132"/>
    </row>
    <row r="82" spans="1:10" ht="45.75" customHeight="1" outlineLevel="1" x14ac:dyDescent="0.2">
      <c r="A82" s="6" t="s">
        <v>145</v>
      </c>
      <c r="B82" s="62" t="s">
        <v>146</v>
      </c>
      <c r="C82" s="15"/>
      <c r="D82" s="15"/>
      <c r="E82" s="20"/>
      <c r="F82" s="63" t="s">
        <v>11</v>
      </c>
      <c r="G82" s="17">
        <v>43.9</v>
      </c>
      <c r="H82" s="64">
        <v>43.4</v>
      </c>
      <c r="I82" s="108">
        <f>H82/G82*100</f>
        <v>98.861047835990888</v>
      </c>
      <c r="J82" s="133"/>
    </row>
    <row r="83" spans="1:10" ht="25.5" outlineLevel="1" x14ac:dyDescent="0.2">
      <c r="A83" s="6" t="s">
        <v>147</v>
      </c>
      <c r="B83" s="7" t="s">
        <v>148</v>
      </c>
      <c r="C83" s="9"/>
      <c r="D83" s="9"/>
      <c r="E83" s="20"/>
      <c r="F83" s="66"/>
      <c r="G83" s="66"/>
      <c r="H83" s="67"/>
      <c r="I83" s="109"/>
      <c r="J83" s="134"/>
    </row>
    <row r="84" spans="1:10" ht="57" customHeight="1" outlineLevel="1" x14ac:dyDescent="0.2">
      <c r="A84" s="6" t="s">
        <v>149</v>
      </c>
      <c r="B84" s="7" t="s">
        <v>150</v>
      </c>
      <c r="C84" s="68">
        <v>3457.36</v>
      </c>
      <c r="D84" s="68">
        <v>3346.6</v>
      </c>
      <c r="E84" s="20">
        <f>D84/C84*100</f>
        <v>96.79639956498599</v>
      </c>
      <c r="F84" s="69"/>
      <c r="G84" s="17"/>
      <c r="H84" s="64"/>
      <c r="I84" s="108"/>
      <c r="J84" s="133"/>
    </row>
    <row r="85" spans="1:10" ht="44.25" customHeight="1" outlineLevel="1" x14ac:dyDescent="0.2">
      <c r="A85" s="6" t="s">
        <v>151</v>
      </c>
      <c r="B85" s="23" t="s">
        <v>152</v>
      </c>
      <c r="C85" s="68"/>
      <c r="D85" s="68"/>
      <c r="E85" s="20"/>
      <c r="F85" s="63" t="s">
        <v>11</v>
      </c>
      <c r="G85" s="17">
        <v>90</v>
      </c>
      <c r="H85" s="17">
        <v>90</v>
      </c>
      <c r="I85" s="108">
        <f t="shared" ref="I85:I90" si="1">(H85/G85)*100</f>
        <v>100</v>
      </c>
      <c r="J85" s="133"/>
    </row>
    <row r="86" spans="1:10" ht="54" customHeight="1" outlineLevel="1" x14ac:dyDescent="0.2">
      <c r="A86" s="6" t="s">
        <v>153</v>
      </c>
      <c r="B86" s="23" t="s">
        <v>154</v>
      </c>
      <c r="C86" s="68"/>
      <c r="D86" s="68"/>
      <c r="E86" s="20"/>
      <c r="F86" s="63" t="s">
        <v>11</v>
      </c>
      <c r="G86" s="17">
        <v>15.1</v>
      </c>
      <c r="H86" s="17">
        <v>15.2</v>
      </c>
      <c r="I86" s="108">
        <f t="shared" si="1"/>
        <v>100.66225165562915</v>
      </c>
      <c r="J86" s="133"/>
    </row>
    <row r="87" spans="1:10" ht="56.25" customHeight="1" outlineLevel="1" x14ac:dyDescent="0.2">
      <c r="A87" s="6" t="s">
        <v>155</v>
      </c>
      <c r="B87" s="23" t="s">
        <v>156</v>
      </c>
      <c r="C87" s="68"/>
      <c r="D87" s="68"/>
      <c r="E87" s="20"/>
      <c r="F87" s="63" t="s">
        <v>11</v>
      </c>
      <c r="G87" s="17">
        <v>6.7</v>
      </c>
      <c r="H87" s="17">
        <v>6.7</v>
      </c>
      <c r="I87" s="108">
        <f t="shared" si="1"/>
        <v>100</v>
      </c>
      <c r="J87" s="133"/>
    </row>
    <row r="88" spans="1:10" ht="58.5" customHeight="1" outlineLevel="1" x14ac:dyDescent="0.2">
      <c r="A88" s="6" t="s">
        <v>157</v>
      </c>
      <c r="B88" s="23" t="s">
        <v>158</v>
      </c>
      <c r="C88" s="15"/>
      <c r="D88" s="15"/>
      <c r="E88" s="20"/>
      <c r="F88" s="63" t="s">
        <v>11</v>
      </c>
      <c r="G88" s="17">
        <v>5.2</v>
      </c>
      <c r="H88" s="64">
        <v>5.2</v>
      </c>
      <c r="I88" s="108">
        <f t="shared" si="1"/>
        <v>100</v>
      </c>
      <c r="J88" s="133"/>
    </row>
    <row r="89" spans="1:10" ht="42" customHeight="1" outlineLevel="1" x14ac:dyDescent="0.2">
      <c r="A89" s="6" t="s">
        <v>159</v>
      </c>
      <c r="B89" s="23" t="s">
        <v>160</v>
      </c>
      <c r="C89" s="15"/>
      <c r="D89" s="15"/>
      <c r="E89" s="20"/>
      <c r="F89" s="63" t="s">
        <v>11</v>
      </c>
      <c r="G89" s="17">
        <v>9.1</v>
      </c>
      <c r="H89" s="64">
        <v>9.1</v>
      </c>
      <c r="I89" s="108">
        <f t="shared" si="1"/>
        <v>100</v>
      </c>
      <c r="J89" s="133"/>
    </row>
    <row r="90" spans="1:10" ht="87" customHeight="1" outlineLevel="1" x14ac:dyDescent="0.2">
      <c r="A90" s="6" t="s">
        <v>161</v>
      </c>
      <c r="B90" s="23" t="s">
        <v>510</v>
      </c>
      <c r="C90" s="15"/>
      <c r="D90" s="15"/>
      <c r="E90" s="20"/>
      <c r="F90" s="63" t="s">
        <v>11</v>
      </c>
      <c r="G90" s="17">
        <v>60.6</v>
      </c>
      <c r="H90" s="17">
        <v>29.4</v>
      </c>
      <c r="I90" s="108">
        <f t="shared" si="1"/>
        <v>48.514851485148512</v>
      </c>
      <c r="J90" s="121" t="s">
        <v>497</v>
      </c>
    </row>
    <row r="91" spans="1:10" ht="25.5" outlineLevel="1" x14ac:dyDescent="0.2">
      <c r="A91" s="6" t="s">
        <v>162</v>
      </c>
      <c r="B91" s="7" t="s">
        <v>165</v>
      </c>
      <c r="C91" s="15"/>
      <c r="D91" s="15"/>
      <c r="E91" s="20"/>
      <c r="F91" s="63"/>
      <c r="G91" s="70"/>
      <c r="H91" s="71"/>
      <c r="I91" s="65"/>
      <c r="J91" s="133"/>
    </row>
    <row r="92" spans="1:10" ht="36.75" customHeight="1" outlineLevel="1" x14ac:dyDescent="0.2">
      <c r="A92" s="6" t="s">
        <v>163</v>
      </c>
      <c r="B92" s="7" t="s">
        <v>166</v>
      </c>
      <c r="C92" s="68">
        <v>69822.28</v>
      </c>
      <c r="D92" s="68">
        <v>69822.28</v>
      </c>
      <c r="E92" s="20">
        <f>D92/C92*100</f>
        <v>100</v>
      </c>
      <c r="F92" s="63"/>
      <c r="G92" s="70"/>
      <c r="H92" s="71"/>
      <c r="I92" s="65"/>
      <c r="J92" s="133"/>
    </row>
    <row r="93" spans="1:10" ht="59.25" customHeight="1" outlineLevel="1" x14ac:dyDescent="0.2">
      <c r="A93" s="6" t="s">
        <v>164</v>
      </c>
      <c r="B93" s="23" t="s">
        <v>167</v>
      </c>
      <c r="C93" s="15"/>
      <c r="D93" s="15"/>
      <c r="E93" s="20"/>
      <c r="F93" s="63" t="s">
        <v>11</v>
      </c>
      <c r="G93" s="17">
        <v>3.3</v>
      </c>
      <c r="H93" s="64">
        <v>3.3</v>
      </c>
      <c r="I93" s="108">
        <f>(H93/G93)*100</f>
        <v>100</v>
      </c>
      <c r="J93" s="133"/>
    </row>
    <row r="94" spans="1:10" ht="16.5" customHeight="1" x14ac:dyDescent="0.2">
      <c r="A94" s="110">
        <v>5</v>
      </c>
      <c r="B94" s="97" t="s">
        <v>168</v>
      </c>
      <c r="C94" s="98">
        <f>C99+C102+C105+C108</f>
        <v>21758.309999999998</v>
      </c>
      <c r="D94" s="98">
        <f>D99+D102+D105+D108</f>
        <v>21181.360000000001</v>
      </c>
      <c r="E94" s="99">
        <f>D94/C94*100</f>
        <v>97.348369427588835</v>
      </c>
      <c r="F94" s="101"/>
      <c r="G94" s="101"/>
      <c r="H94" s="101"/>
      <c r="I94" s="102"/>
      <c r="J94" s="135"/>
    </row>
    <row r="95" spans="1:10" ht="55.5" customHeight="1" outlineLevel="1" x14ac:dyDescent="0.2">
      <c r="A95" s="6" t="s">
        <v>169</v>
      </c>
      <c r="B95" s="22" t="s">
        <v>170</v>
      </c>
      <c r="C95" s="42"/>
      <c r="D95" s="27"/>
      <c r="E95" s="20"/>
      <c r="F95" s="72"/>
      <c r="G95" s="32"/>
      <c r="H95" s="73"/>
      <c r="I95" s="41"/>
      <c r="J95" s="136"/>
    </row>
    <row r="96" spans="1:10" ht="68.25" customHeight="1" outlineLevel="1" x14ac:dyDescent="0.2">
      <c r="A96" s="6" t="s">
        <v>171</v>
      </c>
      <c r="B96" s="56" t="s">
        <v>172</v>
      </c>
      <c r="C96" s="30"/>
      <c r="D96" s="30"/>
      <c r="E96" s="20"/>
      <c r="F96" s="72" t="s">
        <v>11</v>
      </c>
      <c r="G96" s="32">
        <v>56.2</v>
      </c>
      <c r="H96" s="47">
        <v>56.2</v>
      </c>
      <c r="I96" s="46">
        <f>H96/G96*100</f>
        <v>100</v>
      </c>
      <c r="J96" s="136"/>
    </row>
    <row r="97" spans="1:10" ht="57" customHeight="1" outlineLevel="1" x14ac:dyDescent="0.2">
      <c r="A97" s="6" t="s">
        <v>173</v>
      </c>
      <c r="B97" s="29" t="s">
        <v>174</v>
      </c>
      <c r="C97" s="30"/>
      <c r="D97" s="30"/>
      <c r="E97" s="20"/>
      <c r="F97" s="72" t="s">
        <v>11</v>
      </c>
      <c r="G97" s="32">
        <v>6.3</v>
      </c>
      <c r="H97" s="32">
        <v>6</v>
      </c>
      <c r="I97" s="46">
        <f>H97/G97*100</f>
        <v>95.238095238095241</v>
      </c>
      <c r="J97" s="136"/>
    </row>
    <row r="98" spans="1:10" ht="28.5" customHeight="1" outlineLevel="1" x14ac:dyDescent="0.2">
      <c r="A98" s="6" t="s">
        <v>175</v>
      </c>
      <c r="B98" s="22" t="s">
        <v>176</v>
      </c>
      <c r="C98" s="27"/>
      <c r="D98" s="27"/>
      <c r="E98" s="20"/>
      <c r="F98" s="72"/>
      <c r="G98" s="32"/>
      <c r="H98" s="73"/>
      <c r="I98" s="46"/>
      <c r="J98" s="136"/>
    </row>
    <row r="99" spans="1:10" ht="55.5" customHeight="1" outlineLevel="1" x14ac:dyDescent="0.2">
      <c r="A99" s="6" t="s">
        <v>177</v>
      </c>
      <c r="B99" s="22" t="s">
        <v>178</v>
      </c>
      <c r="C99" s="42">
        <v>1106.8399999999999</v>
      </c>
      <c r="D99" s="42">
        <v>829.4</v>
      </c>
      <c r="E99" s="20">
        <f>D99/C99*100</f>
        <v>74.934046474648554</v>
      </c>
      <c r="F99" s="72"/>
      <c r="G99" s="32"/>
      <c r="H99" s="73"/>
      <c r="I99" s="46"/>
      <c r="J99" s="121" t="s">
        <v>506</v>
      </c>
    </row>
    <row r="100" spans="1:10" ht="44.25" customHeight="1" outlineLevel="1" x14ac:dyDescent="0.2">
      <c r="A100" s="6" t="s">
        <v>179</v>
      </c>
      <c r="B100" s="39" t="s">
        <v>180</v>
      </c>
      <c r="C100" s="42"/>
      <c r="D100" s="30"/>
      <c r="E100" s="20"/>
      <c r="F100" s="72" t="s">
        <v>11</v>
      </c>
      <c r="G100" s="32">
        <v>51.7</v>
      </c>
      <c r="H100" s="47">
        <v>50.3</v>
      </c>
      <c r="I100" s="46">
        <f>H100/G100*100</f>
        <v>97.292069632495142</v>
      </c>
      <c r="J100" s="136"/>
    </row>
    <row r="101" spans="1:10" ht="55.5" customHeight="1" outlineLevel="1" x14ac:dyDescent="0.2">
      <c r="A101" s="6" t="s">
        <v>181</v>
      </c>
      <c r="B101" s="39" t="s">
        <v>182</v>
      </c>
      <c r="C101" s="42"/>
      <c r="D101" s="30"/>
      <c r="E101" s="20"/>
      <c r="F101" s="72" t="s">
        <v>61</v>
      </c>
      <c r="G101" s="74">
        <v>700</v>
      </c>
      <c r="H101" s="74" t="s">
        <v>485</v>
      </c>
      <c r="I101" s="46">
        <f>H101/G101*100</f>
        <v>100</v>
      </c>
      <c r="J101" s="136"/>
    </row>
    <row r="102" spans="1:10" ht="32.25" customHeight="1" outlineLevel="1" x14ac:dyDescent="0.2">
      <c r="A102" s="6" t="s">
        <v>183</v>
      </c>
      <c r="B102" s="22" t="s">
        <v>184</v>
      </c>
      <c r="C102" s="42">
        <v>20455.55</v>
      </c>
      <c r="D102" s="42">
        <v>20156.04</v>
      </c>
      <c r="E102" s="20">
        <f>D102/C102*100</f>
        <v>98.535800797338624</v>
      </c>
      <c r="F102" s="72"/>
      <c r="G102" s="32"/>
      <c r="H102" s="73"/>
      <c r="I102" s="46"/>
      <c r="J102" s="137"/>
    </row>
    <row r="103" spans="1:10" ht="44.25" customHeight="1" outlineLevel="1" x14ac:dyDescent="0.2">
      <c r="A103" s="6" t="s">
        <v>185</v>
      </c>
      <c r="B103" s="39" t="s">
        <v>186</v>
      </c>
      <c r="C103" s="42"/>
      <c r="D103" s="30"/>
      <c r="E103" s="20"/>
      <c r="F103" s="72" t="s">
        <v>11</v>
      </c>
      <c r="G103" s="32">
        <v>48.4</v>
      </c>
      <c r="H103" s="47">
        <v>48.4</v>
      </c>
      <c r="I103" s="46">
        <f>H103/G103*100</f>
        <v>100</v>
      </c>
      <c r="J103" s="137"/>
    </row>
    <row r="104" spans="1:10" ht="42.75" customHeight="1" outlineLevel="1" x14ac:dyDescent="0.2">
      <c r="A104" s="6" t="s">
        <v>187</v>
      </c>
      <c r="B104" s="22" t="s">
        <v>190</v>
      </c>
      <c r="C104" s="42"/>
      <c r="D104" s="27"/>
      <c r="E104" s="20"/>
      <c r="F104" s="72"/>
      <c r="G104" s="32"/>
      <c r="H104" s="73"/>
      <c r="I104" s="41"/>
      <c r="J104" s="136"/>
    </row>
    <row r="105" spans="1:10" ht="57" customHeight="1" outlineLevel="1" x14ac:dyDescent="0.2">
      <c r="A105" s="6" t="s">
        <v>188</v>
      </c>
      <c r="B105" s="7" t="s">
        <v>486</v>
      </c>
      <c r="C105" s="42">
        <v>115.46</v>
      </c>
      <c r="D105" s="42">
        <v>115.46</v>
      </c>
      <c r="E105" s="20">
        <f>D105/C105*100</f>
        <v>100</v>
      </c>
      <c r="F105" s="72"/>
      <c r="G105" s="32"/>
      <c r="H105" s="73"/>
      <c r="I105" s="41"/>
      <c r="J105" s="136"/>
    </row>
    <row r="106" spans="1:10" ht="68.25" customHeight="1" outlineLevel="1" x14ac:dyDescent="0.2">
      <c r="A106" s="6" t="s">
        <v>189</v>
      </c>
      <c r="B106" s="39" t="s">
        <v>193</v>
      </c>
      <c r="C106" s="42"/>
      <c r="D106" s="30"/>
      <c r="E106" s="20"/>
      <c r="F106" s="72" t="s">
        <v>11</v>
      </c>
      <c r="G106" s="32">
        <v>23.2</v>
      </c>
      <c r="H106" s="32">
        <v>23.2</v>
      </c>
      <c r="I106" s="46">
        <f>H106/G106*100</f>
        <v>100</v>
      </c>
      <c r="J106" s="154"/>
    </row>
    <row r="107" spans="1:10" ht="30" customHeight="1" outlineLevel="1" x14ac:dyDescent="0.2">
      <c r="A107" s="6" t="s">
        <v>191</v>
      </c>
      <c r="B107" s="22" t="s">
        <v>195</v>
      </c>
      <c r="C107" s="42"/>
      <c r="D107" s="30"/>
      <c r="E107" s="20"/>
      <c r="F107" s="72"/>
      <c r="G107" s="32"/>
      <c r="H107" s="32"/>
      <c r="I107" s="46"/>
      <c r="J107" s="136"/>
    </row>
    <row r="108" spans="1:10" ht="44.25" customHeight="1" outlineLevel="1" x14ac:dyDescent="0.2">
      <c r="A108" s="6" t="s">
        <v>192</v>
      </c>
      <c r="B108" s="22" t="s">
        <v>487</v>
      </c>
      <c r="C108" s="42">
        <v>80.459999999999994</v>
      </c>
      <c r="D108" s="30">
        <v>80.459999999999994</v>
      </c>
      <c r="E108" s="20">
        <f>D108/C108*100</f>
        <v>100</v>
      </c>
      <c r="F108" s="72"/>
      <c r="G108" s="32"/>
      <c r="H108" s="32"/>
      <c r="I108" s="46"/>
      <c r="J108" s="136"/>
    </row>
    <row r="109" spans="1:10" ht="44.25" customHeight="1" outlineLevel="1" x14ac:dyDescent="0.2">
      <c r="A109" s="6" t="s">
        <v>194</v>
      </c>
      <c r="B109" s="39" t="s">
        <v>196</v>
      </c>
      <c r="C109" s="42"/>
      <c r="D109" s="30"/>
      <c r="E109" s="20"/>
      <c r="F109" s="72" t="s">
        <v>61</v>
      </c>
      <c r="G109" s="70">
        <v>300</v>
      </c>
      <c r="H109" s="70">
        <v>423</v>
      </c>
      <c r="I109" s="46">
        <f>H109/G109*100</f>
        <v>141</v>
      </c>
      <c r="J109" s="136"/>
    </row>
    <row r="110" spans="1:10" s="116" customFormat="1" ht="44.25" customHeight="1" x14ac:dyDescent="0.2">
      <c r="A110" s="106" t="s">
        <v>197</v>
      </c>
      <c r="B110" s="97" t="s">
        <v>198</v>
      </c>
      <c r="C110" s="98">
        <f>C116+C120+C124</f>
        <v>165523.57</v>
      </c>
      <c r="D110" s="98">
        <f>D116+D120+D124</f>
        <v>150455.81</v>
      </c>
      <c r="E110" s="99">
        <f>D110/C110*100</f>
        <v>90.89690972711621</v>
      </c>
      <c r="F110" s="100"/>
      <c r="G110" s="100"/>
      <c r="H110" s="100"/>
      <c r="I110" s="107"/>
      <c r="J110" s="131"/>
    </row>
    <row r="111" spans="1:10" ht="69.75" customHeight="1" outlineLevel="1" x14ac:dyDescent="0.2">
      <c r="A111" s="6" t="s">
        <v>199</v>
      </c>
      <c r="B111" s="75" t="s">
        <v>200</v>
      </c>
      <c r="C111" s="76"/>
      <c r="D111" s="76"/>
      <c r="E111" s="20"/>
      <c r="F111" s="77"/>
      <c r="G111" s="17"/>
      <c r="H111" s="78"/>
      <c r="I111" s="65"/>
      <c r="J111" s="133"/>
    </row>
    <row r="112" spans="1:10" ht="81" customHeight="1" outlineLevel="1" x14ac:dyDescent="0.2">
      <c r="A112" s="6" t="s">
        <v>201</v>
      </c>
      <c r="B112" s="79" t="s">
        <v>202</v>
      </c>
      <c r="C112" s="15"/>
      <c r="D112" s="15"/>
      <c r="E112" s="20"/>
      <c r="F112" s="77" t="s">
        <v>11</v>
      </c>
      <c r="G112" s="17">
        <v>97.3</v>
      </c>
      <c r="H112" s="17">
        <v>97.3</v>
      </c>
      <c r="I112" s="108">
        <f>H112/G112*100</f>
        <v>100</v>
      </c>
      <c r="J112" s="133"/>
    </row>
    <row r="113" spans="1:10" ht="81" customHeight="1" outlineLevel="1" x14ac:dyDescent="0.2">
      <c r="A113" s="6" t="s">
        <v>203</v>
      </c>
      <c r="B113" s="79" t="s">
        <v>204</v>
      </c>
      <c r="C113" s="15"/>
      <c r="D113" s="15"/>
      <c r="E113" s="20"/>
      <c r="F113" s="77" t="s">
        <v>11</v>
      </c>
      <c r="G113" s="17">
        <v>97.9</v>
      </c>
      <c r="H113" s="17">
        <v>97.9</v>
      </c>
      <c r="I113" s="108">
        <f>G113/H113*100</f>
        <v>100</v>
      </c>
      <c r="J113" s="133"/>
    </row>
    <row r="114" spans="1:10" ht="58.5" customHeight="1" outlineLevel="1" x14ac:dyDescent="0.2">
      <c r="A114" s="6" t="s">
        <v>205</v>
      </c>
      <c r="B114" s="79" t="s">
        <v>206</v>
      </c>
      <c r="C114" s="15"/>
      <c r="D114" s="15"/>
      <c r="E114" s="20"/>
      <c r="F114" s="77" t="s">
        <v>11</v>
      </c>
      <c r="G114" s="17">
        <v>99.4</v>
      </c>
      <c r="H114" s="17">
        <v>99.4</v>
      </c>
      <c r="I114" s="108">
        <f>H114/G114*100</f>
        <v>100</v>
      </c>
      <c r="J114" s="133"/>
    </row>
    <row r="115" spans="1:10" ht="33.75" customHeight="1" outlineLevel="1" x14ac:dyDescent="0.2">
      <c r="A115" s="6" t="s">
        <v>207</v>
      </c>
      <c r="B115" s="75" t="s">
        <v>208</v>
      </c>
      <c r="C115" s="76"/>
      <c r="D115" s="76"/>
      <c r="E115" s="20"/>
      <c r="F115" s="77"/>
      <c r="G115" s="17"/>
      <c r="H115" s="78"/>
      <c r="I115" s="108"/>
      <c r="J115" s="133"/>
    </row>
    <row r="116" spans="1:10" ht="30" customHeight="1" outlineLevel="1" x14ac:dyDescent="0.2">
      <c r="A116" s="6" t="s">
        <v>209</v>
      </c>
      <c r="B116" s="75" t="s">
        <v>210</v>
      </c>
      <c r="C116" s="42">
        <v>130057.03</v>
      </c>
      <c r="D116" s="14">
        <v>119319.33</v>
      </c>
      <c r="E116" s="20">
        <f>D116/C116*100</f>
        <v>91.743852677552312</v>
      </c>
      <c r="F116" s="77"/>
      <c r="G116" s="17"/>
      <c r="H116" s="78"/>
      <c r="I116" s="108"/>
      <c r="J116" s="133"/>
    </row>
    <row r="117" spans="1:10" ht="32.25" customHeight="1" outlineLevel="1" x14ac:dyDescent="0.2">
      <c r="A117" s="6" t="s">
        <v>211</v>
      </c>
      <c r="B117" s="80" t="s">
        <v>479</v>
      </c>
      <c r="C117" s="30"/>
      <c r="D117" s="15"/>
      <c r="E117" s="20"/>
      <c r="F117" s="77" t="s">
        <v>11</v>
      </c>
      <c r="G117" s="17">
        <v>100</v>
      </c>
      <c r="H117" s="17">
        <v>100.7</v>
      </c>
      <c r="I117" s="108">
        <f>H117/G117*100</f>
        <v>100.70000000000002</v>
      </c>
      <c r="J117" s="133"/>
    </row>
    <row r="118" spans="1:10" ht="31.5" customHeight="1" outlineLevel="1" x14ac:dyDescent="0.2">
      <c r="A118" s="6" t="s">
        <v>212</v>
      </c>
      <c r="B118" s="80" t="s">
        <v>480</v>
      </c>
      <c r="C118" s="30"/>
      <c r="D118" s="15"/>
      <c r="E118" s="20"/>
      <c r="F118" s="77" t="s">
        <v>11</v>
      </c>
      <c r="G118" s="17">
        <v>100</v>
      </c>
      <c r="H118" s="17">
        <v>107.8</v>
      </c>
      <c r="I118" s="108">
        <f>H118/G118*100</f>
        <v>107.80000000000001</v>
      </c>
      <c r="J118" s="133"/>
    </row>
    <row r="119" spans="1:10" ht="29.25" customHeight="1" outlineLevel="1" x14ac:dyDescent="0.2">
      <c r="A119" s="6" t="s">
        <v>214</v>
      </c>
      <c r="B119" s="75" t="s">
        <v>213</v>
      </c>
      <c r="C119" s="30"/>
      <c r="D119" s="81"/>
      <c r="E119" s="20"/>
      <c r="F119" s="77"/>
      <c r="G119" s="17"/>
      <c r="H119" s="78"/>
      <c r="I119" s="108"/>
      <c r="J119" s="133"/>
    </row>
    <row r="120" spans="1:10" ht="94.5" customHeight="1" outlineLevel="1" x14ac:dyDescent="0.2">
      <c r="A120" s="6" t="s">
        <v>216</v>
      </c>
      <c r="B120" s="75" t="s">
        <v>215</v>
      </c>
      <c r="C120" s="42">
        <v>23814.93</v>
      </c>
      <c r="D120" s="14">
        <v>19753.03</v>
      </c>
      <c r="E120" s="20">
        <f>D120/C120*100</f>
        <v>82.943892759709968</v>
      </c>
      <c r="F120" s="77"/>
      <c r="G120" s="17"/>
      <c r="H120" s="78"/>
      <c r="I120" s="108"/>
      <c r="J120" s="138" t="s">
        <v>498</v>
      </c>
    </row>
    <row r="121" spans="1:10" ht="83.25" customHeight="1" outlineLevel="1" x14ac:dyDescent="0.2">
      <c r="A121" s="6" t="s">
        <v>218</v>
      </c>
      <c r="B121" s="80" t="s">
        <v>217</v>
      </c>
      <c r="C121" s="81"/>
      <c r="D121" s="81"/>
      <c r="E121" s="20"/>
      <c r="F121" s="77" t="s">
        <v>11</v>
      </c>
      <c r="G121" s="17">
        <v>100</v>
      </c>
      <c r="H121" s="17">
        <v>100</v>
      </c>
      <c r="I121" s="108">
        <f>H121/G121*100</f>
        <v>100</v>
      </c>
      <c r="J121" s="138"/>
    </row>
    <row r="122" spans="1:10" ht="81" customHeight="1" outlineLevel="1" x14ac:dyDescent="0.2">
      <c r="A122" s="6" t="s">
        <v>220</v>
      </c>
      <c r="B122" s="80" t="s">
        <v>219</v>
      </c>
      <c r="C122" s="81"/>
      <c r="D122" s="81"/>
      <c r="E122" s="20"/>
      <c r="F122" s="77" t="s">
        <v>11</v>
      </c>
      <c r="G122" s="17">
        <v>7.3</v>
      </c>
      <c r="H122" s="17">
        <v>7.3</v>
      </c>
      <c r="I122" s="108">
        <f>H122/G122*100</f>
        <v>100</v>
      </c>
      <c r="J122" s="138"/>
    </row>
    <row r="123" spans="1:10" ht="42.75" customHeight="1" outlineLevel="1" x14ac:dyDescent="0.2">
      <c r="A123" s="6" t="s">
        <v>222</v>
      </c>
      <c r="B123" s="75" t="s">
        <v>221</v>
      </c>
      <c r="C123" s="81"/>
      <c r="D123" s="81"/>
      <c r="E123" s="20"/>
      <c r="F123" s="77"/>
      <c r="G123" s="17"/>
      <c r="H123" s="64"/>
      <c r="I123" s="65"/>
      <c r="J123" s="133"/>
    </row>
    <row r="124" spans="1:10" ht="54" customHeight="1" outlineLevel="1" x14ac:dyDescent="0.2">
      <c r="A124" s="6" t="s">
        <v>224</v>
      </c>
      <c r="B124" s="75" t="s">
        <v>223</v>
      </c>
      <c r="C124" s="42">
        <v>11651.61</v>
      </c>
      <c r="D124" s="14">
        <v>11383.45</v>
      </c>
      <c r="E124" s="20">
        <f>D124/C124*100</f>
        <v>97.698515484126219</v>
      </c>
      <c r="F124" s="77"/>
      <c r="G124" s="17"/>
      <c r="H124" s="64"/>
      <c r="I124" s="65"/>
      <c r="J124" s="133"/>
    </row>
    <row r="125" spans="1:10" ht="53.25" customHeight="1" outlineLevel="1" x14ac:dyDescent="0.2">
      <c r="A125" s="6" t="s">
        <v>481</v>
      </c>
      <c r="B125" s="80" t="s">
        <v>225</v>
      </c>
      <c r="C125" s="81"/>
      <c r="D125" s="81"/>
      <c r="E125" s="20"/>
      <c r="F125" s="77" t="s">
        <v>85</v>
      </c>
      <c r="G125" s="17">
        <v>14</v>
      </c>
      <c r="H125" s="17">
        <v>14</v>
      </c>
      <c r="I125" s="108">
        <f>H125/G125*100</f>
        <v>100</v>
      </c>
      <c r="J125" s="133"/>
    </row>
    <row r="126" spans="1:10" ht="38.25" x14ac:dyDescent="0.2">
      <c r="A126" s="106">
        <v>7</v>
      </c>
      <c r="B126" s="97" t="s">
        <v>226</v>
      </c>
      <c r="C126" s="98">
        <f>C133+C137+C141+C146</f>
        <v>3665.14</v>
      </c>
      <c r="D126" s="98">
        <f>D133+D137+D141+D146</f>
        <v>3539.32</v>
      </c>
      <c r="E126" s="99">
        <f>D126/C126*100</f>
        <v>96.567116126532696</v>
      </c>
      <c r="F126" s="100"/>
      <c r="G126" s="100"/>
      <c r="H126" s="100"/>
      <c r="I126" s="107"/>
      <c r="J126" s="131"/>
    </row>
    <row r="127" spans="1:10" ht="41.25" customHeight="1" outlineLevel="1" x14ac:dyDescent="0.2">
      <c r="A127" s="6" t="s">
        <v>227</v>
      </c>
      <c r="B127" s="28" t="s">
        <v>228</v>
      </c>
      <c r="C127" s="27"/>
      <c r="D127" s="27"/>
      <c r="E127" s="20"/>
      <c r="F127" s="28"/>
      <c r="G127" s="49"/>
      <c r="H127" s="28"/>
      <c r="I127" s="22"/>
      <c r="J127" s="125"/>
    </row>
    <row r="128" spans="1:10" ht="42.75" customHeight="1" outlineLevel="1" x14ac:dyDescent="0.2">
      <c r="A128" s="6" t="s">
        <v>229</v>
      </c>
      <c r="B128" s="56" t="s">
        <v>230</v>
      </c>
      <c r="C128" s="30"/>
      <c r="D128" s="30"/>
      <c r="E128" s="20"/>
      <c r="F128" s="82" t="s">
        <v>85</v>
      </c>
      <c r="G128" s="83">
        <v>241.93</v>
      </c>
      <c r="H128" s="84">
        <v>232.37</v>
      </c>
      <c r="I128" s="32">
        <f>H128/G128*100</f>
        <v>96.048443764725334</v>
      </c>
      <c r="J128" s="123"/>
    </row>
    <row r="129" spans="1:10" ht="69.75" customHeight="1" outlineLevel="1" x14ac:dyDescent="0.2">
      <c r="A129" s="6" t="s">
        <v>231</v>
      </c>
      <c r="B129" s="56" t="s">
        <v>232</v>
      </c>
      <c r="C129" s="30"/>
      <c r="D129" s="30"/>
      <c r="E129" s="20" t="s">
        <v>233</v>
      </c>
      <c r="F129" s="72" t="s">
        <v>11</v>
      </c>
      <c r="G129" s="46">
        <v>18.47</v>
      </c>
      <c r="H129" s="84">
        <v>18.559999999999999</v>
      </c>
      <c r="I129" s="32">
        <f>H129/G129*100</f>
        <v>100.48727666486195</v>
      </c>
      <c r="J129" s="123"/>
    </row>
    <row r="130" spans="1:10" ht="69" customHeight="1" outlineLevel="1" x14ac:dyDescent="0.2">
      <c r="A130" s="6" t="s">
        <v>234</v>
      </c>
      <c r="B130" s="56" t="s">
        <v>235</v>
      </c>
      <c r="C130" s="30"/>
      <c r="D130" s="30"/>
      <c r="E130" s="20"/>
      <c r="F130" s="72" t="s">
        <v>11</v>
      </c>
      <c r="G130" s="46">
        <v>12.88</v>
      </c>
      <c r="H130" s="84">
        <v>13.56</v>
      </c>
      <c r="I130" s="32">
        <f>H130/G130*100</f>
        <v>105.27950310559007</v>
      </c>
      <c r="J130" s="123"/>
    </row>
    <row r="131" spans="1:10" ht="41.25" customHeight="1" outlineLevel="1" x14ac:dyDescent="0.2">
      <c r="A131" s="6" t="s">
        <v>236</v>
      </c>
      <c r="B131" s="56" t="s">
        <v>237</v>
      </c>
      <c r="C131" s="30"/>
      <c r="D131" s="30"/>
      <c r="E131" s="20"/>
      <c r="F131" s="82" t="s">
        <v>11</v>
      </c>
      <c r="G131" s="32">
        <v>184.62</v>
      </c>
      <c r="H131" s="46">
        <v>191.22</v>
      </c>
      <c r="I131" s="32">
        <f>H131/G131*100</f>
        <v>103.57491062723432</v>
      </c>
      <c r="J131" s="123"/>
    </row>
    <row r="132" spans="1:10" ht="29.25" customHeight="1" outlineLevel="1" x14ac:dyDescent="0.2">
      <c r="A132" s="6" t="s">
        <v>238</v>
      </c>
      <c r="B132" s="28" t="s">
        <v>239</v>
      </c>
      <c r="C132" s="27"/>
      <c r="D132" s="27"/>
      <c r="E132" s="20"/>
      <c r="F132" s="28"/>
      <c r="G132" s="49"/>
      <c r="H132" s="28"/>
      <c r="I132" s="22"/>
      <c r="J132" s="125"/>
    </row>
    <row r="133" spans="1:10" ht="110.25" customHeight="1" outlineLevel="1" x14ac:dyDescent="0.2">
      <c r="A133" s="6" t="s">
        <v>240</v>
      </c>
      <c r="B133" s="28" t="s">
        <v>241</v>
      </c>
      <c r="C133" s="42">
        <v>3065.14</v>
      </c>
      <c r="D133" s="42">
        <v>2939.32</v>
      </c>
      <c r="E133" s="20">
        <f>D133/C133*100</f>
        <v>95.895130401873985</v>
      </c>
      <c r="F133" s="22"/>
      <c r="G133" s="22"/>
      <c r="H133" s="22"/>
      <c r="I133" s="18"/>
      <c r="J133" s="127"/>
    </row>
    <row r="134" spans="1:10" ht="42" customHeight="1" outlineLevel="1" x14ac:dyDescent="0.2">
      <c r="A134" s="6" t="s">
        <v>242</v>
      </c>
      <c r="B134" s="85" t="s">
        <v>243</v>
      </c>
      <c r="C134" s="27"/>
      <c r="D134" s="27"/>
      <c r="E134" s="20"/>
      <c r="F134" s="72" t="s">
        <v>85</v>
      </c>
      <c r="G134" s="51">
        <v>2</v>
      </c>
      <c r="H134" s="51">
        <v>3</v>
      </c>
      <c r="I134" s="32">
        <f>H134/G134*100</f>
        <v>150</v>
      </c>
      <c r="J134" s="121"/>
    </row>
    <row r="135" spans="1:10" ht="45" customHeight="1" outlineLevel="1" x14ac:dyDescent="0.2">
      <c r="A135" s="6" t="s">
        <v>244</v>
      </c>
      <c r="B135" s="85" t="s">
        <v>245</v>
      </c>
      <c r="C135" s="27"/>
      <c r="D135" s="27"/>
      <c r="E135" s="20"/>
      <c r="F135" s="72" t="s">
        <v>85</v>
      </c>
      <c r="G135" s="51">
        <v>2</v>
      </c>
      <c r="H135" s="51">
        <v>3</v>
      </c>
      <c r="I135" s="32">
        <f>H135/G135*100</f>
        <v>150</v>
      </c>
      <c r="J135" s="121"/>
    </row>
    <row r="136" spans="1:10" ht="29.25" customHeight="1" outlineLevel="1" x14ac:dyDescent="0.2">
      <c r="A136" s="6" t="s">
        <v>246</v>
      </c>
      <c r="B136" s="85" t="s">
        <v>247</v>
      </c>
      <c r="C136" s="27"/>
      <c r="D136" s="27"/>
      <c r="E136" s="20"/>
      <c r="F136" s="82" t="s">
        <v>248</v>
      </c>
      <c r="G136" s="32">
        <v>14.08</v>
      </c>
      <c r="H136" s="32">
        <v>14.81</v>
      </c>
      <c r="I136" s="32">
        <f>H136/G136*100</f>
        <v>105.18465909090908</v>
      </c>
      <c r="J136" s="123"/>
    </row>
    <row r="137" spans="1:10" ht="84" customHeight="1" outlineLevel="1" x14ac:dyDescent="0.2">
      <c r="A137" s="6" t="s">
        <v>249</v>
      </c>
      <c r="B137" s="28" t="s">
        <v>250</v>
      </c>
      <c r="C137" s="42">
        <v>431</v>
      </c>
      <c r="D137" s="42">
        <v>431</v>
      </c>
      <c r="E137" s="20">
        <f>D137/C137*100</f>
        <v>100</v>
      </c>
      <c r="F137" s="22"/>
      <c r="G137" s="22"/>
      <c r="H137" s="22"/>
      <c r="I137" s="18"/>
      <c r="J137" s="127"/>
    </row>
    <row r="138" spans="1:10" ht="40.5" customHeight="1" outlineLevel="1" x14ac:dyDescent="0.2">
      <c r="A138" s="6" t="s">
        <v>251</v>
      </c>
      <c r="B138" s="85" t="s">
        <v>243</v>
      </c>
      <c r="C138" s="30"/>
      <c r="D138" s="30"/>
      <c r="E138" s="20"/>
      <c r="F138" s="72" t="s">
        <v>85</v>
      </c>
      <c r="G138" s="51">
        <v>1</v>
      </c>
      <c r="H138" s="51">
        <v>1</v>
      </c>
      <c r="I138" s="32">
        <f>H138/G138*100</f>
        <v>100</v>
      </c>
      <c r="J138" s="123"/>
    </row>
    <row r="139" spans="1:10" ht="45" customHeight="1" outlineLevel="1" x14ac:dyDescent="0.2">
      <c r="A139" s="6" t="s">
        <v>252</v>
      </c>
      <c r="B139" s="85" t="s">
        <v>245</v>
      </c>
      <c r="C139" s="30"/>
      <c r="D139" s="30"/>
      <c r="E139" s="20"/>
      <c r="F139" s="82" t="s">
        <v>85</v>
      </c>
      <c r="G139" s="44">
        <v>1</v>
      </c>
      <c r="H139" s="44">
        <v>1</v>
      </c>
      <c r="I139" s="32">
        <f>H139/G139*100</f>
        <v>100</v>
      </c>
      <c r="J139" s="123"/>
    </row>
    <row r="140" spans="1:10" ht="33" customHeight="1" outlineLevel="1" x14ac:dyDescent="0.2">
      <c r="A140" s="6" t="s">
        <v>253</v>
      </c>
      <c r="B140" s="85" t="s">
        <v>247</v>
      </c>
      <c r="C140" s="30"/>
      <c r="D140" s="30"/>
      <c r="E140" s="20"/>
      <c r="F140" s="82" t="s">
        <v>248</v>
      </c>
      <c r="G140" s="46">
        <v>6.18</v>
      </c>
      <c r="H140" s="46">
        <v>6.18</v>
      </c>
      <c r="I140" s="46">
        <f>H140/G140*100</f>
        <v>100</v>
      </c>
      <c r="J140" s="137"/>
    </row>
    <row r="141" spans="1:10" ht="94.5" customHeight="1" outlineLevel="1" x14ac:dyDescent="0.2">
      <c r="A141" s="6" t="s">
        <v>254</v>
      </c>
      <c r="B141" s="28" t="s">
        <v>255</v>
      </c>
      <c r="C141" s="42">
        <v>100</v>
      </c>
      <c r="D141" s="42">
        <v>100</v>
      </c>
      <c r="E141" s="20">
        <f>D141/C141*100</f>
        <v>100</v>
      </c>
      <c r="F141" s="22"/>
      <c r="G141" s="22"/>
      <c r="H141" s="22"/>
      <c r="I141" s="18"/>
      <c r="J141" s="127"/>
    </row>
    <row r="142" spans="1:10" ht="28.5" customHeight="1" outlineLevel="1" x14ac:dyDescent="0.2">
      <c r="A142" s="6" t="s">
        <v>256</v>
      </c>
      <c r="B142" s="85" t="s">
        <v>257</v>
      </c>
      <c r="C142" s="30"/>
      <c r="D142" s="30"/>
      <c r="E142" s="20"/>
      <c r="F142" s="72" t="s">
        <v>85</v>
      </c>
      <c r="G142" s="51">
        <v>1</v>
      </c>
      <c r="H142" s="51">
        <v>1</v>
      </c>
      <c r="I142" s="32">
        <f>H142/G142*100</f>
        <v>100</v>
      </c>
      <c r="J142" s="123"/>
    </row>
    <row r="143" spans="1:10" ht="42" customHeight="1" outlineLevel="1" x14ac:dyDescent="0.2">
      <c r="A143" s="6" t="s">
        <v>258</v>
      </c>
      <c r="B143" s="85" t="s">
        <v>259</v>
      </c>
      <c r="C143" s="30"/>
      <c r="D143" s="30"/>
      <c r="E143" s="20"/>
      <c r="F143" s="72" t="s">
        <v>85</v>
      </c>
      <c r="G143" s="51">
        <v>1</v>
      </c>
      <c r="H143" s="51">
        <v>1</v>
      </c>
      <c r="I143" s="32">
        <f>H143/G143*100</f>
        <v>100</v>
      </c>
      <c r="J143" s="123"/>
    </row>
    <row r="144" spans="1:10" ht="31.5" customHeight="1" outlineLevel="1" x14ac:dyDescent="0.2">
      <c r="A144" s="6" t="s">
        <v>260</v>
      </c>
      <c r="B144" s="85" t="s">
        <v>261</v>
      </c>
      <c r="C144" s="30"/>
      <c r="D144" s="30"/>
      <c r="E144" s="20"/>
      <c r="F144" s="82" t="s">
        <v>248</v>
      </c>
      <c r="G144" s="32">
        <v>0.14000000000000001</v>
      </c>
      <c r="H144" s="32">
        <v>0.14000000000000001</v>
      </c>
      <c r="I144" s="32">
        <f>H144/G144*100</f>
        <v>100</v>
      </c>
      <c r="J144" s="123"/>
    </row>
    <row r="145" spans="1:10" ht="41.25" customHeight="1" outlineLevel="1" x14ac:dyDescent="0.2">
      <c r="A145" s="6" t="s">
        <v>262</v>
      </c>
      <c r="B145" s="28" t="s">
        <v>263</v>
      </c>
      <c r="C145" s="27"/>
      <c r="D145" s="27"/>
      <c r="E145" s="20"/>
      <c r="F145" s="28"/>
      <c r="G145" s="49"/>
      <c r="H145" s="28"/>
      <c r="I145" s="22"/>
      <c r="J145" s="125"/>
    </row>
    <row r="146" spans="1:10" ht="69" customHeight="1" outlineLevel="1" x14ac:dyDescent="0.2">
      <c r="A146" s="6" t="s">
        <v>264</v>
      </c>
      <c r="B146" s="28" t="s">
        <v>265</v>
      </c>
      <c r="C146" s="42">
        <v>69</v>
      </c>
      <c r="D146" s="42">
        <v>69</v>
      </c>
      <c r="E146" s="20">
        <f>D146/C146*100</f>
        <v>100</v>
      </c>
      <c r="F146" s="50"/>
      <c r="G146" s="48"/>
      <c r="H146" s="48"/>
      <c r="I146" s="18"/>
      <c r="J146" s="127"/>
    </row>
    <row r="147" spans="1:10" ht="38.25" outlineLevel="1" x14ac:dyDescent="0.2">
      <c r="A147" s="6" t="s">
        <v>266</v>
      </c>
      <c r="B147" s="85" t="s">
        <v>243</v>
      </c>
      <c r="C147" s="30"/>
      <c r="D147" s="30"/>
      <c r="E147" s="20"/>
      <c r="F147" s="72" t="s">
        <v>85</v>
      </c>
      <c r="G147" s="51">
        <v>23</v>
      </c>
      <c r="H147" s="51">
        <v>23</v>
      </c>
      <c r="I147" s="32">
        <f>H147/G147*100</f>
        <v>100</v>
      </c>
      <c r="J147" s="123"/>
    </row>
    <row r="148" spans="1:10" ht="81" customHeight="1" outlineLevel="1" x14ac:dyDescent="0.2">
      <c r="A148" s="6" t="s">
        <v>267</v>
      </c>
      <c r="B148" s="28" t="s">
        <v>268</v>
      </c>
      <c r="C148" s="42">
        <v>0</v>
      </c>
      <c r="D148" s="42">
        <v>0</v>
      </c>
      <c r="E148" s="20" t="s">
        <v>12</v>
      </c>
      <c r="F148" s="50"/>
      <c r="G148" s="48"/>
      <c r="H148" s="48"/>
      <c r="I148" s="18"/>
      <c r="J148" s="127"/>
    </row>
    <row r="149" spans="1:10" ht="67.5" customHeight="1" outlineLevel="1" x14ac:dyDescent="0.2">
      <c r="A149" s="6" t="s">
        <v>269</v>
      </c>
      <c r="B149" s="85" t="s">
        <v>270</v>
      </c>
      <c r="C149" s="30"/>
      <c r="D149" s="30"/>
      <c r="E149" s="20"/>
      <c r="F149" s="72" t="s">
        <v>85</v>
      </c>
      <c r="G149" s="51">
        <v>1</v>
      </c>
      <c r="H149" s="51">
        <v>1</v>
      </c>
      <c r="I149" s="32">
        <f>H149/G149*100</f>
        <v>100</v>
      </c>
      <c r="J149" s="123"/>
    </row>
    <row r="150" spans="1:10" ht="58.5" customHeight="1" outlineLevel="1" x14ac:dyDescent="0.2">
      <c r="A150" s="6" t="s">
        <v>271</v>
      </c>
      <c r="B150" s="28" t="s">
        <v>272</v>
      </c>
      <c r="C150" s="30"/>
      <c r="D150" s="30"/>
      <c r="E150" s="20"/>
      <c r="F150" s="72"/>
      <c r="G150" s="51"/>
      <c r="H150" s="51"/>
      <c r="I150" s="32"/>
      <c r="J150" s="123"/>
    </row>
    <row r="151" spans="1:10" ht="58.5" customHeight="1" outlineLevel="1" x14ac:dyDescent="0.2">
      <c r="A151" s="6" t="s">
        <v>273</v>
      </c>
      <c r="B151" s="28" t="s">
        <v>274</v>
      </c>
      <c r="C151" s="42">
        <v>0</v>
      </c>
      <c r="D151" s="42">
        <v>0</v>
      </c>
      <c r="E151" s="20" t="s">
        <v>12</v>
      </c>
      <c r="F151" s="50"/>
      <c r="G151" s="48"/>
      <c r="H151" s="48"/>
      <c r="I151" s="18"/>
      <c r="J151" s="127"/>
    </row>
    <row r="152" spans="1:10" ht="38.25" outlineLevel="1" x14ac:dyDescent="0.2">
      <c r="A152" s="6" t="s">
        <v>275</v>
      </c>
      <c r="B152" s="85" t="s">
        <v>243</v>
      </c>
      <c r="C152" s="30"/>
      <c r="D152" s="30"/>
      <c r="E152" s="20"/>
      <c r="F152" s="72" t="s">
        <v>85</v>
      </c>
      <c r="G152" s="51">
        <v>40</v>
      </c>
      <c r="H152" s="51">
        <v>41</v>
      </c>
      <c r="I152" s="32">
        <f>H152/G152*100</f>
        <v>102.49999999999999</v>
      </c>
      <c r="J152" s="123"/>
    </row>
    <row r="153" spans="1:10" ht="96" customHeight="1" outlineLevel="1" x14ac:dyDescent="0.2">
      <c r="A153" s="6" t="s">
        <v>276</v>
      </c>
      <c r="B153" s="28" t="s">
        <v>277</v>
      </c>
      <c r="C153" s="42">
        <v>0</v>
      </c>
      <c r="D153" s="42">
        <v>0</v>
      </c>
      <c r="E153" s="20" t="s">
        <v>12</v>
      </c>
      <c r="F153" s="50"/>
      <c r="G153" s="48"/>
      <c r="H153" s="48"/>
      <c r="I153" s="18"/>
      <c r="J153" s="127"/>
    </row>
    <row r="154" spans="1:10" ht="72" customHeight="1" outlineLevel="1" x14ac:dyDescent="0.2">
      <c r="A154" s="6" t="s">
        <v>278</v>
      </c>
      <c r="B154" s="85" t="s">
        <v>279</v>
      </c>
      <c r="C154" s="30"/>
      <c r="D154" s="30"/>
      <c r="E154" s="20"/>
      <c r="F154" s="72" t="s">
        <v>85</v>
      </c>
      <c r="G154" s="51">
        <v>35</v>
      </c>
      <c r="H154" s="51">
        <v>45</v>
      </c>
      <c r="I154" s="32">
        <f>H154/G154*100</f>
        <v>128.57142857142858</v>
      </c>
      <c r="J154" s="123"/>
    </row>
    <row r="155" spans="1:10" ht="106.5" customHeight="1" outlineLevel="1" x14ac:dyDescent="0.2">
      <c r="A155" s="6" t="s">
        <v>280</v>
      </c>
      <c r="B155" s="28" t="s">
        <v>281</v>
      </c>
      <c r="C155" s="42">
        <v>0</v>
      </c>
      <c r="D155" s="42">
        <v>0</v>
      </c>
      <c r="E155" s="20" t="s">
        <v>12</v>
      </c>
      <c r="F155" s="50"/>
      <c r="G155" s="48"/>
      <c r="H155" s="48"/>
      <c r="I155" s="18"/>
      <c r="J155" s="127"/>
    </row>
    <row r="156" spans="1:10" ht="42.75" customHeight="1" outlineLevel="1" x14ac:dyDescent="0.2">
      <c r="A156" s="6" t="s">
        <v>282</v>
      </c>
      <c r="B156" s="85" t="s">
        <v>243</v>
      </c>
      <c r="C156" s="30"/>
      <c r="D156" s="30"/>
      <c r="E156" s="20"/>
      <c r="F156" s="72" t="s">
        <v>85</v>
      </c>
      <c r="G156" s="51">
        <v>30</v>
      </c>
      <c r="H156" s="51">
        <v>30</v>
      </c>
      <c r="I156" s="32">
        <f>H156/G156*100</f>
        <v>100</v>
      </c>
      <c r="J156" s="123"/>
    </row>
    <row r="157" spans="1:10" s="116" customFormat="1" ht="39.75" customHeight="1" x14ac:dyDescent="0.2">
      <c r="A157" s="106" t="s">
        <v>283</v>
      </c>
      <c r="B157" s="97" t="s">
        <v>284</v>
      </c>
      <c r="C157" s="98">
        <f>C168+C170+C172+C175+C178+C181+C183+C187+C185</f>
        <v>2229671.7899999996</v>
      </c>
      <c r="D157" s="98">
        <f>D168+D170+D172+D175+D178+D181+D183+D187+D185</f>
        <v>2173399.33</v>
      </c>
      <c r="E157" s="99">
        <f>D157/C157*100</f>
        <v>97.476199849126701</v>
      </c>
      <c r="F157" s="100"/>
      <c r="G157" s="100"/>
      <c r="H157" s="100"/>
      <c r="I157" s="100"/>
      <c r="J157" s="124"/>
    </row>
    <row r="158" spans="1:10" ht="33.75" customHeight="1" outlineLevel="2" x14ac:dyDescent="0.2">
      <c r="A158" s="6" t="s">
        <v>285</v>
      </c>
      <c r="B158" s="22" t="s">
        <v>286</v>
      </c>
      <c r="C158" s="86"/>
      <c r="D158" s="86"/>
      <c r="E158" s="10"/>
      <c r="F158" s="87"/>
      <c r="G158" s="22"/>
      <c r="H158" s="87"/>
      <c r="I158" s="12"/>
      <c r="J158" s="122"/>
    </row>
    <row r="159" spans="1:10" ht="53.25" customHeight="1" outlineLevel="2" x14ac:dyDescent="0.2">
      <c r="A159" s="6" t="s">
        <v>287</v>
      </c>
      <c r="B159" s="88" t="s">
        <v>288</v>
      </c>
      <c r="C159" s="89"/>
      <c r="D159" s="89"/>
      <c r="E159" s="10"/>
      <c r="F159" s="72" t="s">
        <v>11</v>
      </c>
      <c r="G159" s="32">
        <v>100</v>
      </c>
      <c r="H159" s="32">
        <v>100</v>
      </c>
      <c r="I159" s="18">
        <f t="shared" ref="I159:I166" si="2">H159/G159*100</f>
        <v>100</v>
      </c>
      <c r="J159" s="127"/>
    </row>
    <row r="160" spans="1:10" ht="81.75" customHeight="1" outlineLevel="2" x14ac:dyDescent="0.2">
      <c r="A160" s="6" t="s">
        <v>289</v>
      </c>
      <c r="B160" s="88" t="s">
        <v>290</v>
      </c>
      <c r="C160" s="89"/>
      <c r="D160" s="89"/>
      <c r="E160" s="10"/>
      <c r="F160" s="72" t="s">
        <v>11</v>
      </c>
      <c r="G160" s="32">
        <v>100</v>
      </c>
      <c r="H160" s="32">
        <v>100</v>
      </c>
      <c r="I160" s="18">
        <f t="shared" si="2"/>
        <v>100</v>
      </c>
      <c r="J160" s="127"/>
    </row>
    <row r="161" spans="1:10" ht="66" customHeight="1" outlineLevel="2" x14ac:dyDescent="0.2">
      <c r="A161" s="6" t="s">
        <v>291</v>
      </c>
      <c r="B161" s="90" t="s">
        <v>292</v>
      </c>
      <c r="C161" s="89"/>
      <c r="D161" s="89"/>
      <c r="E161" s="10"/>
      <c r="F161" s="50" t="s">
        <v>11</v>
      </c>
      <c r="G161" s="32">
        <v>100</v>
      </c>
      <c r="H161" s="32">
        <v>100</v>
      </c>
      <c r="I161" s="18">
        <f t="shared" si="2"/>
        <v>100</v>
      </c>
      <c r="J161" s="127"/>
    </row>
    <row r="162" spans="1:10" ht="83.25" customHeight="1" outlineLevel="2" x14ac:dyDescent="0.2">
      <c r="A162" s="6" t="s">
        <v>293</v>
      </c>
      <c r="B162" s="88" t="s">
        <v>294</v>
      </c>
      <c r="C162" s="89"/>
      <c r="D162" s="89"/>
      <c r="E162" s="10"/>
      <c r="F162" s="72" t="s">
        <v>11</v>
      </c>
      <c r="G162" s="32">
        <v>100</v>
      </c>
      <c r="H162" s="32">
        <v>100</v>
      </c>
      <c r="I162" s="18">
        <f t="shared" si="2"/>
        <v>100</v>
      </c>
      <c r="J162" s="127"/>
    </row>
    <row r="163" spans="1:10" ht="59.25" customHeight="1" outlineLevel="2" x14ac:dyDescent="0.2">
      <c r="A163" s="6" t="s">
        <v>295</v>
      </c>
      <c r="B163" s="90" t="s">
        <v>296</v>
      </c>
      <c r="C163" s="89"/>
      <c r="D163" s="89"/>
      <c r="E163" s="10"/>
      <c r="F163" s="72" t="s">
        <v>11</v>
      </c>
      <c r="G163" s="32">
        <v>100</v>
      </c>
      <c r="H163" s="32">
        <v>100</v>
      </c>
      <c r="I163" s="18">
        <f t="shared" si="2"/>
        <v>100</v>
      </c>
      <c r="J163" s="127"/>
    </row>
    <row r="164" spans="1:10" ht="41.25" customHeight="1" outlineLevel="2" x14ac:dyDescent="0.2">
      <c r="A164" s="6" t="s">
        <v>297</v>
      </c>
      <c r="B164" s="90" t="s">
        <v>298</v>
      </c>
      <c r="C164" s="89"/>
      <c r="D164" s="89"/>
      <c r="E164" s="10"/>
      <c r="F164" s="72" t="s">
        <v>11</v>
      </c>
      <c r="G164" s="32">
        <v>100</v>
      </c>
      <c r="H164" s="47">
        <v>100</v>
      </c>
      <c r="I164" s="18">
        <f t="shared" si="2"/>
        <v>100</v>
      </c>
      <c r="J164" s="127"/>
    </row>
    <row r="165" spans="1:10" ht="57.75" customHeight="1" outlineLevel="2" x14ac:dyDescent="0.2">
      <c r="A165" s="6" t="s">
        <v>299</v>
      </c>
      <c r="B165" s="90" t="s">
        <v>300</v>
      </c>
      <c r="C165" s="89"/>
      <c r="D165" s="89"/>
      <c r="E165" s="10"/>
      <c r="F165" s="72" t="s">
        <v>11</v>
      </c>
      <c r="G165" s="32">
        <v>100</v>
      </c>
      <c r="H165" s="32">
        <v>100</v>
      </c>
      <c r="I165" s="18">
        <f t="shared" si="2"/>
        <v>100</v>
      </c>
      <c r="J165" s="127"/>
    </row>
    <row r="166" spans="1:10" ht="51" outlineLevel="2" x14ac:dyDescent="0.2">
      <c r="A166" s="6" t="s">
        <v>301</v>
      </c>
      <c r="B166" s="90" t="s">
        <v>302</v>
      </c>
      <c r="C166" s="89"/>
      <c r="D166" s="89"/>
      <c r="E166" s="10"/>
      <c r="F166" s="72" t="s">
        <v>11</v>
      </c>
      <c r="G166" s="32">
        <v>100</v>
      </c>
      <c r="H166" s="32">
        <v>100</v>
      </c>
      <c r="I166" s="18">
        <f t="shared" si="2"/>
        <v>100</v>
      </c>
      <c r="J166" s="127"/>
    </row>
    <row r="167" spans="1:10" ht="47.25" customHeight="1" outlineLevel="2" x14ac:dyDescent="0.2">
      <c r="A167" s="6" t="s">
        <v>303</v>
      </c>
      <c r="B167" s="22" t="s">
        <v>304</v>
      </c>
      <c r="C167" s="86"/>
      <c r="D167" s="86"/>
      <c r="E167" s="10"/>
      <c r="F167" s="87"/>
      <c r="G167" s="22"/>
      <c r="H167" s="87"/>
      <c r="I167" s="19"/>
      <c r="J167" s="128"/>
    </row>
    <row r="168" spans="1:10" ht="42.75" customHeight="1" outlineLevel="2" x14ac:dyDescent="0.2">
      <c r="A168" s="6" t="s">
        <v>305</v>
      </c>
      <c r="B168" s="22" t="s">
        <v>306</v>
      </c>
      <c r="C168" s="42">
        <v>27047.94</v>
      </c>
      <c r="D168" s="42">
        <v>27047.94</v>
      </c>
      <c r="E168" s="10">
        <f>D168/C168*100</f>
        <v>100</v>
      </c>
      <c r="F168" s="55"/>
      <c r="G168" s="48"/>
      <c r="H168" s="48"/>
      <c r="I168" s="58"/>
      <c r="J168" s="130"/>
    </row>
    <row r="169" spans="1:10" ht="28.5" customHeight="1" outlineLevel="2" x14ac:dyDescent="0.2">
      <c r="A169" s="6" t="s">
        <v>307</v>
      </c>
      <c r="B169" s="39" t="s">
        <v>308</v>
      </c>
      <c r="C169" s="42"/>
      <c r="D169" s="89"/>
      <c r="E169" s="10"/>
      <c r="F169" s="72" t="s">
        <v>85</v>
      </c>
      <c r="G169" s="51">
        <v>2</v>
      </c>
      <c r="H169" s="51">
        <v>2</v>
      </c>
      <c r="I169" s="18">
        <f>H169/G169*100</f>
        <v>100</v>
      </c>
      <c r="J169" s="127"/>
    </row>
    <row r="170" spans="1:10" ht="70.5" customHeight="1" outlineLevel="2" x14ac:dyDescent="0.2">
      <c r="A170" s="6" t="s">
        <v>309</v>
      </c>
      <c r="B170" s="22" t="s">
        <v>310</v>
      </c>
      <c r="C170" s="42">
        <v>8654.6200000000008</v>
      </c>
      <c r="D170" s="42">
        <v>8654.6200000000008</v>
      </c>
      <c r="E170" s="10">
        <f>D170/C170*100</f>
        <v>100</v>
      </c>
      <c r="F170" s="55"/>
      <c r="G170" s="48"/>
      <c r="H170" s="48"/>
      <c r="I170" s="58"/>
      <c r="J170" s="130"/>
    </row>
    <row r="171" spans="1:10" ht="59.25" customHeight="1" outlineLevel="2" x14ac:dyDescent="0.2">
      <c r="A171" s="53" t="s">
        <v>311</v>
      </c>
      <c r="B171" s="39" t="s">
        <v>312</v>
      </c>
      <c r="C171" s="42"/>
      <c r="D171" s="42"/>
      <c r="E171" s="10"/>
      <c r="F171" s="72" t="s">
        <v>85</v>
      </c>
      <c r="G171" s="51">
        <v>3</v>
      </c>
      <c r="H171" s="51">
        <v>3</v>
      </c>
      <c r="I171" s="18">
        <f>H171/G171*100</f>
        <v>100</v>
      </c>
      <c r="J171" s="127"/>
    </row>
    <row r="172" spans="1:10" ht="111.75" customHeight="1" outlineLevel="2" x14ac:dyDescent="0.2">
      <c r="A172" s="6" t="s">
        <v>313</v>
      </c>
      <c r="B172" s="22" t="s">
        <v>314</v>
      </c>
      <c r="C172" s="42">
        <v>8182.96</v>
      </c>
      <c r="D172" s="42">
        <v>4000.54</v>
      </c>
      <c r="E172" s="10">
        <f>D172/C172*100</f>
        <v>48.888666203916429</v>
      </c>
      <c r="F172" s="55"/>
      <c r="G172" s="48"/>
      <c r="H172" s="48"/>
      <c r="I172" s="58"/>
      <c r="J172" s="127" t="s">
        <v>508</v>
      </c>
    </row>
    <row r="173" spans="1:10" ht="57" customHeight="1" outlineLevel="2" x14ac:dyDescent="0.2">
      <c r="A173" s="53" t="s">
        <v>315</v>
      </c>
      <c r="B173" s="39" t="s">
        <v>316</v>
      </c>
      <c r="C173" s="89"/>
      <c r="D173" s="89"/>
      <c r="E173" s="10"/>
      <c r="F173" s="72" t="s">
        <v>85</v>
      </c>
      <c r="G173" s="51">
        <v>2</v>
      </c>
      <c r="H173" s="51">
        <v>2</v>
      </c>
      <c r="I173" s="18">
        <f>H173/G173*100</f>
        <v>100</v>
      </c>
      <c r="J173" s="139"/>
    </row>
    <row r="174" spans="1:10" ht="40.5" customHeight="1" outlineLevel="2" x14ac:dyDescent="0.2">
      <c r="A174" s="6" t="s">
        <v>317</v>
      </c>
      <c r="B174" s="22" t="s">
        <v>318</v>
      </c>
      <c r="C174" s="42"/>
      <c r="D174" s="42"/>
      <c r="E174" s="10"/>
      <c r="F174" s="72"/>
      <c r="G174" s="29"/>
      <c r="H174" s="29"/>
      <c r="I174" s="18"/>
      <c r="J174" s="127"/>
    </row>
    <row r="175" spans="1:10" ht="68.25" customHeight="1" outlineLevel="2" x14ac:dyDescent="0.2">
      <c r="A175" s="6" t="s">
        <v>319</v>
      </c>
      <c r="B175" s="22" t="s">
        <v>320</v>
      </c>
      <c r="C175" s="42">
        <v>1239245.7</v>
      </c>
      <c r="D175" s="42">
        <v>1200730.17</v>
      </c>
      <c r="E175" s="10">
        <f>D175/C175*100</f>
        <v>96.892018265627229</v>
      </c>
      <c r="F175" s="22"/>
      <c r="G175" s="22"/>
      <c r="H175" s="22"/>
      <c r="I175" s="18"/>
      <c r="J175" s="127"/>
    </row>
    <row r="176" spans="1:10" ht="69.75" customHeight="1" outlineLevel="2" x14ac:dyDescent="0.2">
      <c r="A176" s="6" t="s">
        <v>321</v>
      </c>
      <c r="B176" s="39" t="s">
        <v>322</v>
      </c>
      <c r="C176" s="42"/>
      <c r="D176" s="89"/>
      <c r="E176" s="10"/>
      <c r="F176" s="72" t="s">
        <v>85</v>
      </c>
      <c r="G176" s="51">
        <v>5</v>
      </c>
      <c r="H176" s="51">
        <v>5</v>
      </c>
      <c r="I176" s="18">
        <f>H176/G176*100</f>
        <v>100</v>
      </c>
      <c r="J176" s="127"/>
    </row>
    <row r="177" spans="1:10" ht="42.75" customHeight="1" outlineLevel="2" x14ac:dyDescent="0.2">
      <c r="A177" s="6" t="s">
        <v>323</v>
      </c>
      <c r="B177" s="39" t="s">
        <v>324</v>
      </c>
      <c r="C177" s="42"/>
      <c r="D177" s="89"/>
      <c r="E177" s="10"/>
      <c r="F177" s="72" t="s">
        <v>85</v>
      </c>
      <c r="G177" s="51">
        <v>6</v>
      </c>
      <c r="H177" s="51">
        <v>6</v>
      </c>
      <c r="I177" s="18">
        <f>H177/G177*100</f>
        <v>100</v>
      </c>
      <c r="J177" s="127"/>
    </row>
    <row r="178" spans="1:10" ht="44.25" customHeight="1" outlineLevel="2" x14ac:dyDescent="0.2">
      <c r="A178" s="6" t="s">
        <v>325</v>
      </c>
      <c r="B178" s="22" t="s">
        <v>326</v>
      </c>
      <c r="C178" s="42">
        <v>280213.78000000003</v>
      </c>
      <c r="D178" s="42">
        <v>268046.61</v>
      </c>
      <c r="E178" s="10">
        <f>D178/C178*100</f>
        <v>95.65789733823938</v>
      </c>
      <c r="F178" s="55"/>
      <c r="G178" s="48"/>
      <c r="H178" s="48"/>
      <c r="I178" s="58"/>
      <c r="J178" s="130"/>
    </row>
    <row r="179" spans="1:10" ht="32.25" customHeight="1" outlineLevel="2" x14ac:dyDescent="0.2">
      <c r="A179" s="6" t="s">
        <v>327</v>
      </c>
      <c r="B179" s="39" t="s">
        <v>328</v>
      </c>
      <c r="C179" s="42"/>
      <c r="D179" s="89"/>
      <c r="E179" s="10"/>
      <c r="F179" s="72" t="s">
        <v>11</v>
      </c>
      <c r="G179" s="32">
        <v>100</v>
      </c>
      <c r="H179" s="32">
        <v>100</v>
      </c>
      <c r="I179" s="18">
        <f>H179/G179*100</f>
        <v>100</v>
      </c>
      <c r="J179" s="127"/>
    </row>
    <row r="180" spans="1:10" ht="38.25" outlineLevel="2" x14ac:dyDescent="0.2">
      <c r="A180" s="6" t="s">
        <v>329</v>
      </c>
      <c r="B180" s="22" t="s">
        <v>330</v>
      </c>
      <c r="C180" s="42"/>
      <c r="D180" s="89"/>
      <c r="E180" s="10"/>
      <c r="F180" s="72"/>
      <c r="G180" s="51"/>
      <c r="H180" s="51"/>
      <c r="I180" s="18"/>
      <c r="J180" s="127"/>
    </row>
    <row r="181" spans="1:10" ht="41.25" customHeight="1" outlineLevel="2" x14ac:dyDescent="0.2">
      <c r="A181" s="6" t="s">
        <v>331</v>
      </c>
      <c r="B181" s="22" t="s">
        <v>332</v>
      </c>
      <c r="C181" s="42">
        <v>592097.6</v>
      </c>
      <c r="D181" s="42">
        <v>592097.6</v>
      </c>
      <c r="E181" s="10">
        <f>D181/C181*100</f>
        <v>100</v>
      </c>
      <c r="F181" s="55"/>
      <c r="G181" s="48"/>
      <c r="H181" s="48"/>
      <c r="I181" s="58"/>
      <c r="J181" s="130"/>
    </row>
    <row r="182" spans="1:10" ht="34.5" customHeight="1" outlineLevel="2" x14ac:dyDescent="0.2">
      <c r="A182" s="6" t="s">
        <v>333</v>
      </c>
      <c r="B182" s="39" t="s">
        <v>334</v>
      </c>
      <c r="C182" s="42"/>
      <c r="D182" s="89"/>
      <c r="E182" s="10"/>
      <c r="F182" s="72" t="s">
        <v>11</v>
      </c>
      <c r="G182" s="32">
        <v>100</v>
      </c>
      <c r="H182" s="32">
        <v>100</v>
      </c>
      <c r="I182" s="18">
        <f>H182/G182*100</f>
        <v>100</v>
      </c>
      <c r="J182" s="127"/>
    </row>
    <row r="183" spans="1:10" ht="63.75" outlineLevel="2" x14ac:dyDescent="0.2">
      <c r="A183" s="6" t="s">
        <v>335</v>
      </c>
      <c r="B183" s="22" t="s">
        <v>336</v>
      </c>
      <c r="C183" s="42">
        <v>10569.63</v>
      </c>
      <c r="D183" s="42">
        <v>10569.63</v>
      </c>
      <c r="E183" s="10">
        <f>D183/C183*100</f>
        <v>100</v>
      </c>
      <c r="F183" s="55"/>
      <c r="G183" s="48"/>
      <c r="H183" s="48"/>
      <c r="I183" s="58"/>
      <c r="J183" s="130"/>
    </row>
    <row r="184" spans="1:10" ht="43.5" customHeight="1" outlineLevel="2" x14ac:dyDescent="0.2">
      <c r="A184" s="6" t="s">
        <v>337</v>
      </c>
      <c r="B184" s="39" t="s">
        <v>338</v>
      </c>
      <c r="C184" s="42"/>
      <c r="D184" s="89"/>
      <c r="E184" s="10"/>
      <c r="F184" s="72" t="s">
        <v>85</v>
      </c>
      <c r="G184" s="51">
        <v>1</v>
      </c>
      <c r="H184" s="51">
        <v>1</v>
      </c>
      <c r="I184" s="18">
        <f>H184/G184*100</f>
        <v>100</v>
      </c>
      <c r="J184" s="127"/>
    </row>
    <row r="185" spans="1:10" ht="42.75" customHeight="1" outlineLevel="2" x14ac:dyDescent="0.2">
      <c r="A185" s="6" t="s">
        <v>339</v>
      </c>
      <c r="B185" s="91" t="s">
        <v>483</v>
      </c>
      <c r="C185" s="42">
        <v>29497.279999999999</v>
      </c>
      <c r="D185" s="89">
        <v>29340.27</v>
      </c>
      <c r="E185" s="10">
        <f>D185/C185*100</f>
        <v>99.467713633257034</v>
      </c>
      <c r="F185" s="72"/>
      <c r="G185" s="51"/>
      <c r="H185" s="51"/>
      <c r="I185" s="18"/>
      <c r="J185" s="127"/>
    </row>
    <row r="186" spans="1:10" ht="45" customHeight="1" outlineLevel="2" x14ac:dyDescent="0.2">
      <c r="A186" s="6" t="s">
        <v>341</v>
      </c>
      <c r="B186" s="22" t="s">
        <v>340</v>
      </c>
      <c r="C186" s="42"/>
      <c r="D186" s="89"/>
      <c r="E186" s="10"/>
      <c r="F186" s="72"/>
      <c r="G186" s="51"/>
      <c r="H186" s="51"/>
      <c r="I186" s="18"/>
      <c r="J186" s="127"/>
    </row>
    <row r="187" spans="1:10" ht="32.25" customHeight="1" outlineLevel="2" x14ac:dyDescent="0.2">
      <c r="A187" s="6" t="s">
        <v>343</v>
      </c>
      <c r="B187" s="22" t="s">
        <v>342</v>
      </c>
      <c r="C187" s="42">
        <v>34162.28</v>
      </c>
      <c r="D187" s="42">
        <v>32911.949999999997</v>
      </c>
      <c r="E187" s="10">
        <f>D187/C187*100</f>
        <v>96.340027656233715</v>
      </c>
      <c r="F187" s="55"/>
      <c r="G187" s="48"/>
      <c r="H187" s="48"/>
      <c r="I187" s="58"/>
      <c r="J187" s="130"/>
    </row>
    <row r="188" spans="1:10" ht="30" customHeight="1" outlineLevel="2" x14ac:dyDescent="0.2">
      <c r="A188" s="6" t="s">
        <v>482</v>
      </c>
      <c r="B188" s="39" t="s">
        <v>344</v>
      </c>
      <c r="C188" s="42"/>
      <c r="D188" s="89"/>
      <c r="E188" s="10"/>
      <c r="F188" s="72" t="s">
        <v>85</v>
      </c>
      <c r="G188" s="51">
        <v>8</v>
      </c>
      <c r="H188" s="51">
        <v>8</v>
      </c>
      <c r="I188" s="18">
        <f>H188/G188*100</f>
        <v>100</v>
      </c>
      <c r="J188" s="127"/>
    </row>
    <row r="189" spans="1:10" s="116" customFormat="1" ht="38.25" x14ac:dyDescent="0.2">
      <c r="A189" s="110">
        <v>9</v>
      </c>
      <c r="B189" s="97" t="s">
        <v>345</v>
      </c>
      <c r="C189" s="98">
        <f>C195+C198+C201</f>
        <v>34040.74</v>
      </c>
      <c r="D189" s="98">
        <f>D195+D198+D201</f>
        <v>32299.299999999996</v>
      </c>
      <c r="E189" s="99">
        <f>D189/C189*100</f>
        <v>94.88424752223365</v>
      </c>
      <c r="F189" s="101"/>
      <c r="G189" s="101"/>
      <c r="H189" s="101"/>
      <c r="I189" s="102"/>
      <c r="J189" s="135"/>
    </row>
    <row r="190" spans="1:10" outlineLevel="1" x14ac:dyDescent="0.2">
      <c r="A190" s="6" t="s">
        <v>346</v>
      </c>
      <c r="B190" s="22" t="s">
        <v>347</v>
      </c>
      <c r="C190" s="27"/>
      <c r="D190" s="27"/>
      <c r="E190" s="38"/>
      <c r="F190" s="63"/>
      <c r="G190" s="17"/>
      <c r="H190" s="78"/>
      <c r="I190" s="65"/>
      <c r="J190" s="133"/>
    </row>
    <row r="191" spans="1:10" ht="69" customHeight="1" outlineLevel="1" x14ac:dyDescent="0.2">
      <c r="A191" s="6" t="s">
        <v>348</v>
      </c>
      <c r="B191" s="29" t="s">
        <v>349</v>
      </c>
      <c r="C191" s="30"/>
      <c r="D191" s="30"/>
      <c r="E191" s="38"/>
      <c r="F191" s="72" t="s">
        <v>11</v>
      </c>
      <c r="G191" s="32">
        <v>6.11</v>
      </c>
      <c r="H191" s="32">
        <v>6.11</v>
      </c>
      <c r="I191" s="46">
        <f>H191/G191*100</f>
        <v>100</v>
      </c>
      <c r="J191" s="136"/>
    </row>
    <row r="192" spans="1:10" ht="83.25" customHeight="1" outlineLevel="1" x14ac:dyDescent="0.2">
      <c r="A192" s="6" t="s">
        <v>350</v>
      </c>
      <c r="B192" s="29" t="s">
        <v>351</v>
      </c>
      <c r="C192" s="30"/>
      <c r="D192" s="30"/>
      <c r="E192" s="38"/>
      <c r="F192" s="72" t="s">
        <v>11</v>
      </c>
      <c r="G192" s="32">
        <v>0.5</v>
      </c>
      <c r="H192" s="32">
        <v>0.5</v>
      </c>
      <c r="I192" s="46">
        <f>H192/G192*100</f>
        <v>100</v>
      </c>
      <c r="J192" s="136"/>
    </row>
    <row r="193" spans="1:10" ht="70.5" customHeight="1" outlineLevel="1" x14ac:dyDescent="0.2">
      <c r="A193" s="6" t="s">
        <v>352</v>
      </c>
      <c r="B193" s="29" t="s">
        <v>353</v>
      </c>
      <c r="C193" s="30"/>
      <c r="D193" s="30"/>
      <c r="E193" s="38"/>
      <c r="F193" s="72" t="s">
        <v>11</v>
      </c>
      <c r="G193" s="32">
        <v>50</v>
      </c>
      <c r="H193" s="32">
        <v>50</v>
      </c>
      <c r="I193" s="46">
        <f>H193/G193*100</f>
        <v>100</v>
      </c>
      <c r="J193" s="136"/>
    </row>
    <row r="194" spans="1:10" ht="54.75" customHeight="1" outlineLevel="1" x14ac:dyDescent="0.2">
      <c r="A194" s="6" t="s">
        <v>354</v>
      </c>
      <c r="B194" s="22" t="s">
        <v>355</v>
      </c>
      <c r="C194" s="27"/>
      <c r="D194" s="27"/>
      <c r="E194" s="38"/>
      <c r="F194" s="63"/>
      <c r="G194" s="17"/>
      <c r="H194" s="78"/>
      <c r="I194" s="108"/>
      <c r="J194" s="133"/>
    </row>
    <row r="195" spans="1:10" ht="42" customHeight="1" outlineLevel="1" x14ac:dyDescent="0.2">
      <c r="A195" s="6" t="s">
        <v>356</v>
      </c>
      <c r="B195" s="22" t="s">
        <v>357</v>
      </c>
      <c r="C195" s="42">
        <v>6672</v>
      </c>
      <c r="D195" s="42">
        <v>6096</v>
      </c>
      <c r="E195" s="104">
        <f>D195/C195*100</f>
        <v>91.366906474820141</v>
      </c>
      <c r="F195" s="72"/>
      <c r="G195" s="32"/>
      <c r="H195" s="73"/>
      <c r="I195" s="46"/>
      <c r="J195" s="136"/>
    </row>
    <row r="196" spans="1:10" ht="30.75" customHeight="1" outlineLevel="1" x14ac:dyDescent="0.2">
      <c r="A196" s="6" t="s">
        <v>358</v>
      </c>
      <c r="B196" s="39" t="s">
        <v>359</v>
      </c>
      <c r="C196" s="30"/>
      <c r="D196" s="30"/>
      <c r="E196" s="104"/>
      <c r="F196" s="82" t="s">
        <v>360</v>
      </c>
      <c r="G196" s="70">
        <v>14</v>
      </c>
      <c r="H196" s="70">
        <v>14</v>
      </c>
      <c r="I196" s="46">
        <f>H196/G196*100</f>
        <v>100</v>
      </c>
      <c r="J196" s="136"/>
    </row>
    <row r="197" spans="1:10" ht="42.75" customHeight="1" outlineLevel="1" x14ac:dyDescent="0.2">
      <c r="A197" s="6" t="s">
        <v>361</v>
      </c>
      <c r="B197" s="22" t="s">
        <v>362</v>
      </c>
      <c r="C197" s="27"/>
      <c r="D197" s="27"/>
      <c r="E197" s="104"/>
      <c r="F197" s="63"/>
      <c r="G197" s="17"/>
      <c r="H197" s="78"/>
      <c r="I197" s="108"/>
      <c r="J197" s="133"/>
    </row>
    <row r="198" spans="1:10" ht="81" customHeight="1" outlineLevel="1" x14ac:dyDescent="0.2">
      <c r="A198" s="6" t="s">
        <v>363</v>
      </c>
      <c r="B198" s="22" t="s">
        <v>364</v>
      </c>
      <c r="C198" s="42">
        <v>14514.3</v>
      </c>
      <c r="D198" s="42">
        <v>14309.63</v>
      </c>
      <c r="E198" s="104">
        <f>D198/C198*100</f>
        <v>98.589873435163938</v>
      </c>
      <c r="F198" s="72"/>
      <c r="G198" s="32"/>
      <c r="H198" s="73"/>
      <c r="I198" s="46"/>
      <c r="J198" s="136"/>
    </row>
    <row r="199" spans="1:10" ht="31.5" customHeight="1" outlineLevel="1" x14ac:dyDescent="0.2">
      <c r="A199" s="6" t="s">
        <v>365</v>
      </c>
      <c r="B199" s="39" t="s">
        <v>366</v>
      </c>
      <c r="C199" s="30"/>
      <c r="D199" s="30"/>
      <c r="E199" s="38"/>
      <c r="F199" s="72" t="s">
        <v>360</v>
      </c>
      <c r="G199" s="70">
        <v>7</v>
      </c>
      <c r="H199" s="70">
        <v>7</v>
      </c>
      <c r="I199" s="46">
        <f>H199/G199*100</f>
        <v>100</v>
      </c>
      <c r="J199" s="136"/>
    </row>
    <row r="200" spans="1:10" ht="44.25" customHeight="1" outlineLevel="1" x14ac:dyDescent="0.2">
      <c r="A200" s="6" t="s">
        <v>367</v>
      </c>
      <c r="B200" s="91" t="s">
        <v>368</v>
      </c>
      <c r="C200" s="30"/>
      <c r="D200" s="30"/>
      <c r="E200" s="38"/>
      <c r="F200" s="72"/>
      <c r="G200" s="70"/>
      <c r="H200" s="70"/>
      <c r="I200" s="46"/>
      <c r="J200" s="136"/>
    </row>
    <row r="201" spans="1:10" ht="29.25" customHeight="1" outlineLevel="1" x14ac:dyDescent="0.2">
      <c r="A201" s="6" t="s">
        <v>369</v>
      </c>
      <c r="B201" s="22" t="s">
        <v>370</v>
      </c>
      <c r="C201" s="30">
        <v>12854.44</v>
      </c>
      <c r="D201" s="30">
        <v>11893.67</v>
      </c>
      <c r="E201" s="104">
        <f>D201/C201*100</f>
        <v>92.525773195876283</v>
      </c>
      <c r="F201" s="72"/>
      <c r="G201" s="32"/>
      <c r="H201" s="73"/>
      <c r="I201" s="46"/>
      <c r="J201" s="136"/>
    </row>
    <row r="202" spans="1:10" ht="57" customHeight="1" outlineLevel="1" x14ac:dyDescent="0.2">
      <c r="A202" s="6" t="s">
        <v>371</v>
      </c>
      <c r="B202" s="39" t="s">
        <v>372</v>
      </c>
      <c r="C202" s="30"/>
      <c r="D202" s="30"/>
      <c r="E202" s="38"/>
      <c r="F202" s="72" t="s">
        <v>360</v>
      </c>
      <c r="G202" s="70">
        <v>6</v>
      </c>
      <c r="H202" s="70">
        <v>6</v>
      </c>
      <c r="I202" s="46">
        <f>H202/G202*100</f>
        <v>100</v>
      </c>
      <c r="J202" s="136"/>
    </row>
    <row r="203" spans="1:10" s="116" customFormat="1" ht="41.25" customHeight="1" x14ac:dyDescent="0.2">
      <c r="A203" s="113" t="s">
        <v>32</v>
      </c>
      <c r="B203" s="97" t="s">
        <v>373</v>
      </c>
      <c r="C203" s="98">
        <f>C207+C209</f>
        <v>0</v>
      </c>
      <c r="D203" s="98">
        <f>D207+D209</f>
        <v>0</v>
      </c>
      <c r="E203" s="99" t="s">
        <v>12</v>
      </c>
      <c r="F203" s="110"/>
      <c r="G203" s="114"/>
      <c r="H203" s="114"/>
      <c r="I203" s="115"/>
      <c r="J203" s="135"/>
    </row>
    <row r="204" spans="1:10" ht="52.5" customHeight="1" outlineLevel="1" x14ac:dyDescent="0.2">
      <c r="A204" s="53" t="s">
        <v>374</v>
      </c>
      <c r="B204" s="91" t="s">
        <v>375</v>
      </c>
      <c r="C204" s="42"/>
      <c r="D204" s="42"/>
      <c r="E204" s="105"/>
      <c r="F204" s="50"/>
      <c r="G204" s="70"/>
      <c r="H204" s="70"/>
      <c r="I204" s="41"/>
      <c r="J204" s="136"/>
    </row>
    <row r="205" spans="1:10" ht="66.75" customHeight="1" outlineLevel="1" x14ac:dyDescent="0.2">
      <c r="A205" s="53" t="s">
        <v>376</v>
      </c>
      <c r="B205" s="92" t="s">
        <v>377</v>
      </c>
      <c r="C205" s="42"/>
      <c r="D205" s="42"/>
      <c r="E205" s="105"/>
      <c r="F205" s="50" t="s">
        <v>11</v>
      </c>
      <c r="G205" s="70" t="s">
        <v>378</v>
      </c>
      <c r="H205" s="70">
        <v>50</v>
      </c>
      <c r="I205" s="46">
        <f>H205/50*100</f>
        <v>100</v>
      </c>
      <c r="J205" s="136"/>
    </row>
    <row r="206" spans="1:10" ht="43.5" customHeight="1" outlineLevel="1" x14ac:dyDescent="0.2">
      <c r="A206" s="53" t="s">
        <v>379</v>
      </c>
      <c r="B206" s="91" t="s">
        <v>380</v>
      </c>
      <c r="C206" s="42"/>
      <c r="D206" s="42"/>
      <c r="E206" s="105"/>
      <c r="F206" s="50"/>
      <c r="G206" s="70"/>
      <c r="H206" s="70"/>
      <c r="I206" s="46"/>
      <c r="J206" s="136"/>
    </row>
    <row r="207" spans="1:10" ht="93.75" customHeight="1" outlineLevel="1" x14ac:dyDescent="0.2">
      <c r="A207" s="53" t="s">
        <v>381</v>
      </c>
      <c r="B207" s="91" t="s">
        <v>382</v>
      </c>
      <c r="C207" s="42">
        <v>0</v>
      </c>
      <c r="D207" s="42">
        <v>0</v>
      </c>
      <c r="E207" s="105" t="s">
        <v>12</v>
      </c>
      <c r="F207" s="72"/>
      <c r="G207" s="32"/>
      <c r="H207" s="73"/>
      <c r="I207" s="46"/>
      <c r="J207" s="136"/>
    </row>
    <row r="208" spans="1:10" ht="69.75" customHeight="1" outlineLevel="1" x14ac:dyDescent="0.2">
      <c r="A208" s="53" t="s">
        <v>383</v>
      </c>
      <c r="B208" s="39" t="s">
        <v>384</v>
      </c>
      <c r="C208" s="42"/>
      <c r="D208" s="42"/>
      <c r="E208" s="105"/>
      <c r="F208" s="50" t="s">
        <v>385</v>
      </c>
      <c r="G208" s="70">
        <v>4</v>
      </c>
      <c r="H208" s="70">
        <v>4</v>
      </c>
      <c r="I208" s="46">
        <f>H208/G208*100</f>
        <v>100</v>
      </c>
      <c r="J208" s="136"/>
    </row>
    <row r="209" spans="1:10" ht="44.25" customHeight="1" outlineLevel="1" x14ac:dyDescent="0.2">
      <c r="A209" s="53" t="s">
        <v>386</v>
      </c>
      <c r="B209" s="91" t="s">
        <v>387</v>
      </c>
      <c r="C209" s="42">
        <v>0</v>
      </c>
      <c r="D209" s="42">
        <v>0</v>
      </c>
      <c r="E209" s="105" t="s">
        <v>12</v>
      </c>
      <c r="F209" s="72"/>
      <c r="G209" s="32"/>
      <c r="H209" s="73"/>
      <c r="I209" s="46"/>
      <c r="J209" s="136"/>
    </row>
    <row r="210" spans="1:10" ht="56.25" customHeight="1" outlineLevel="1" x14ac:dyDescent="0.2">
      <c r="A210" s="53" t="s">
        <v>388</v>
      </c>
      <c r="B210" s="39" t="s">
        <v>389</v>
      </c>
      <c r="C210" s="42"/>
      <c r="D210" s="42"/>
      <c r="E210" s="105"/>
      <c r="F210" s="50" t="s">
        <v>85</v>
      </c>
      <c r="G210" s="70" t="s">
        <v>390</v>
      </c>
      <c r="H210" s="70">
        <v>130</v>
      </c>
      <c r="I210" s="46">
        <f>H210/130*100</f>
        <v>100</v>
      </c>
      <c r="J210" s="136"/>
    </row>
    <row r="211" spans="1:10" ht="63.75" x14ac:dyDescent="0.2">
      <c r="A211" s="113" t="s">
        <v>391</v>
      </c>
      <c r="B211" s="97" t="s">
        <v>392</v>
      </c>
      <c r="C211" s="98">
        <f>C215+C217+C219+C223+C227+C229+C231+C233+C235+C239+C241+C221+C225+C237</f>
        <v>289092.8</v>
      </c>
      <c r="D211" s="98">
        <f>D215+D217+D219+D223+D227+D229+D231+D233+D235+D239+D241+D221+D225+D237</f>
        <v>241650.27</v>
      </c>
      <c r="E211" s="99">
        <f>D211/C211*100</f>
        <v>83.589169290968158</v>
      </c>
      <c r="F211" s="110"/>
      <c r="G211" s="114"/>
      <c r="H211" s="114"/>
      <c r="I211" s="115"/>
      <c r="J211" s="135"/>
    </row>
    <row r="212" spans="1:10" ht="36" customHeight="1" outlineLevel="1" x14ac:dyDescent="0.2">
      <c r="A212" s="6" t="s">
        <v>393</v>
      </c>
      <c r="B212" s="22" t="s">
        <v>394</v>
      </c>
      <c r="C212" s="27"/>
      <c r="D212" s="27"/>
      <c r="E212" s="20"/>
      <c r="F212" s="72"/>
      <c r="G212" s="32"/>
      <c r="H212" s="73"/>
      <c r="I212" s="93"/>
      <c r="J212" s="140"/>
    </row>
    <row r="213" spans="1:10" ht="69.75" customHeight="1" outlineLevel="1" x14ac:dyDescent="0.2">
      <c r="A213" s="6" t="s">
        <v>395</v>
      </c>
      <c r="B213" s="29" t="s">
        <v>396</v>
      </c>
      <c r="C213" s="30"/>
      <c r="D213" s="42"/>
      <c r="E213" s="20"/>
      <c r="F213" s="50" t="s">
        <v>11</v>
      </c>
      <c r="G213" s="32">
        <v>100</v>
      </c>
      <c r="H213" s="32">
        <v>89.6</v>
      </c>
      <c r="I213" s="32">
        <f>H213/G213*100</f>
        <v>89.6</v>
      </c>
      <c r="J213" s="141"/>
    </row>
    <row r="214" spans="1:10" ht="56.25" customHeight="1" outlineLevel="1" x14ac:dyDescent="0.2">
      <c r="A214" s="6" t="s">
        <v>397</v>
      </c>
      <c r="B214" s="94" t="s">
        <v>398</v>
      </c>
      <c r="C214" s="95"/>
      <c r="D214" s="95"/>
      <c r="E214" s="20"/>
      <c r="F214" s="96"/>
      <c r="G214" s="32"/>
      <c r="H214" s="96"/>
      <c r="I214" s="96"/>
      <c r="J214" s="142"/>
    </row>
    <row r="215" spans="1:10" ht="42.75" customHeight="1" outlineLevel="1" x14ac:dyDescent="0.2">
      <c r="A215" s="6" t="s">
        <v>399</v>
      </c>
      <c r="B215" s="36" t="s">
        <v>400</v>
      </c>
      <c r="C215" s="37">
        <v>188590.7</v>
      </c>
      <c r="D215" s="37">
        <v>180806.35</v>
      </c>
      <c r="E215" s="20">
        <f>D215/C215*100</f>
        <v>95.872357438622373</v>
      </c>
      <c r="F215" s="72"/>
      <c r="G215" s="32"/>
      <c r="H215" s="73"/>
      <c r="I215" s="41"/>
      <c r="J215" s="136"/>
    </row>
    <row r="216" spans="1:10" ht="72" customHeight="1" outlineLevel="1" x14ac:dyDescent="0.2">
      <c r="A216" s="6" t="s">
        <v>401</v>
      </c>
      <c r="B216" s="45" t="s">
        <v>402</v>
      </c>
      <c r="C216" s="35"/>
      <c r="D216" s="35"/>
      <c r="E216" s="20"/>
      <c r="F216" s="72" t="s">
        <v>11</v>
      </c>
      <c r="G216" s="32">
        <v>100</v>
      </c>
      <c r="H216" s="32">
        <v>96.7</v>
      </c>
      <c r="I216" s="32">
        <f>H216/G216*100</f>
        <v>96.7</v>
      </c>
      <c r="J216" s="123"/>
    </row>
    <row r="217" spans="1:10" ht="121.5" customHeight="1" outlineLevel="1" x14ac:dyDescent="0.2">
      <c r="A217" s="6" t="s">
        <v>403</v>
      </c>
      <c r="B217" s="36" t="s">
        <v>404</v>
      </c>
      <c r="C217" s="37">
        <v>28509.200000000001</v>
      </c>
      <c r="D217" s="35">
        <v>980.21</v>
      </c>
      <c r="E217" s="20">
        <f>D217/C217*100</f>
        <v>3.4382234506755713</v>
      </c>
      <c r="F217" s="72"/>
      <c r="G217" s="32"/>
      <c r="H217" s="73"/>
      <c r="I217" s="41"/>
      <c r="J217" s="164" t="s">
        <v>499</v>
      </c>
    </row>
    <row r="218" spans="1:10" ht="159" customHeight="1" outlineLevel="1" x14ac:dyDescent="0.2">
      <c r="A218" s="6" t="s">
        <v>405</v>
      </c>
      <c r="B218" s="45" t="s">
        <v>406</v>
      </c>
      <c r="C218" s="35"/>
      <c r="D218" s="35"/>
      <c r="E218" s="20"/>
      <c r="F218" s="72" t="s">
        <v>11</v>
      </c>
      <c r="G218" s="32">
        <v>100</v>
      </c>
      <c r="H218" s="32">
        <v>100</v>
      </c>
      <c r="I218" s="32">
        <f>H218/G218*100</f>
        <v>100</v>
      </c>
      <c r="J218" s="165"/>
    </row>
    <row r="219" spans="1:10" ht="96" customHeight="1" outlineLevel="1" x14ac:dyDescent="0.2">
      <c r="A219" s="6" t="s">
        <v>407</v>
      </c>
      <c r="B219" s="36" t="s">
        <v>408</v>
      </c>
      <c r="C219" s="37">
        <v>14929.5</v>
      </c>
      <c r="D219" s="35">
        <v>14133.72</v>
      </c>
      <c r="E219" s="20">
        <f>D219/C219*100</f>
        <v>94.66974781472922</v>
      </c>
      <c r="F219" s="72"/>
      <c r="G219" s="32"/>
      <c r="H219" s="73"/>
      <c r="I219" s="41"/>
      <c r="J219" s="136"/>
    </row>
    <row r="220" spans="1:10" ht="147" customHeight="1" outlineLevel="1" x14ac:dyDescent="0.2">
      <c r="A220" s="6" t="s">
        <v>409</v>
      </c>
      <c r="B220" s="45" t="s">
        <v>410</v>
      </c>
      <c r="C220" s="35"/>
      <c r="D220" s="35"/>
      <c r="E220" s="20"/>
      <c r="F220" s="72" t="s">
        <v>11</v>
      </c>
      <c r="G220" s="32">
        <v>100</v>
      </c>
      <c r="H220" s="47">
        <v>36.5</v>
      </c>
      <c r="I220" s="32">
        <f>H220/G220*100</f>
        <v>36.5</v>
      </c>
      <c r="J220" s="143" t="s">
        <v>477</v>
      </c>
    </row>
    <row r="221" spans="1:10" ht="94.5" customHeight="1" outlineLevel="1" x14ac:dyDescent="0.2">
      <c r="A221" s="6" t="s">
        <v>411</v>
      </c>
      <c r="B221" s="36" t="s">
        <v>412</v>
      </c>
      <c r="C221" s="37">
        <v>19068.599999999999</v>
      </c>
      <c r="D221" s="37">
        <v>13710.68</v>
      </c>
      <c r="E221" s="20">
        <f>D221/C221*100</f>
        <v>71.90187009009577</v>
      </c>
      <c r="F221" s="72"/>
      <c r="G221" s="32"/>
      <c r="H221" s="73"/>
      <c r="I221" s="41"/>
      <c r="J221" s="160" t="s">
        <v>503</v>
      </c>
    </row>
    <row r="222" spans="1:10" ht="145.5" customHeight="1" outlineLevel="1" x14ac:dyDescent="0.2">
      <c r="A222" s="6" t="s">
        <v>413</v>
      </c>
      <c r="B222" s="45" t="s">
        <v>414</v>
      </c>
      <c r="C222" s="35"/>
      <c r="D222" s="35"/>
      <c r="E222" s="20"/>
      <c r="F222" s="72" t="s">
        <v>11</v>
      </c>
      <c r="G222" s="32">
        <v>100</v>
      </c>
      <c r="H222" s="32">
        <v>84.5</v>
      </c>
      <c r="I222" s="32">
        <f>H222/G222*100</f>
        <v>84.5</v>
      </c>
      <c r="J222" s="161"/>
    </row>
    <row r="223" spans="1:10" ht="172.5" customHeight="1" outlineLevel="1" x14ac:dyDescent="0.2">
      <c r="A223" s="6" t="s">
        <v>415</v>
      </c>
      <c r="B223" s="36" t="s">
        <v>416</v>
      </c>
      <c r="C223" s="37">
        <v>8045.1</v>
      </c>
      <c r="D223" s="37">
        <v>7719.94</v>
      </c>
      <c r="E223" s="20">
        <f>D223/C223*100</f>
        <v>95.958285167368956</v>
      </c>
      <c r="F223" s="72"/>
      <c r="G223" s="32"/>
      <c r="H223" s="73"/>
      <c r="I223" s="41"/>
      <c r="J223" s="136"/>
    </row>
    <row r="224" spans="1:10" ht="211.5" customHeight="1" outlineLevel="1" x14ac:dyDescent="0.2">
      <c r="A224" s="6" t="s">
        <v>417</v>
      </c>
      <c r="B224" s="45" t="s">
        <v>418</v>
      </c>
      <c r="C224" s="35"/>
      <c r="D224" s="35"/>
      <c r="E224" s="20"/>
      <c r="F224" s="72" t="s">
        <v>11</v>
      </c>
      <c r="G224" s="32">
        <v>100</v>
      </c>
      <c r="H224" s="32">
        <v>28.3</v>
      </c>
      <c r="I224" s="32">
        <f>H224/G224</f>
        <v>0.28300000000000003</v>
      </c>
      <c r="J224" s="143" t="s">
        <v>477</v>
      </c>
    </row>
    <row r="225" spans="1:10" ht="80.25" customHeight="1" outlineLevel="1" x14ac:dyDescent="0.2">
      <c r="A225" s="6" t="s">
        <v>419</v>
      </c>
      <c r="B225" s="36" t="s">
        <v>420</v>
      </c>
      <c r="C225" s="37">
        <v>1651.2</v>
      </c>
      <c r="D225" s="37">
        <v>1155.25</v>
      </c>
      <c r="E225" s="20">
        <f>D225/C225*100</f>
        <v>69.964268410852711</v>
      </c>
      <c r="F225" s="72"/>
      <c r="G225" s="32"/>
      <c r="H225" s="73"/>
      <c r="I225" s="41"/>
      <c r="J225" s="152" t="s">
        <v>492</v>
      </c>
    </row>
    <row r="226" spans="1:10" ht="102" outlineLevel="1" x14ac:dyDescent="0.2">
      <c r="A226" s="6" t="s">
        <v>421</v>
      </c>
      <c r="B226" s="45" t="s">
        <v>422</v>
      </c>
      <c r="C226" s="35"/>
      <c r="D226" s="35"/>
      <c r="E226" s="20"/>
      <c r="F226" s="82" t="s">
        <v>11</v>
      </c>
      <c r="G226" s="32">
        <v>100</v>
      </c>
      <c r="H226" s="32">
        <v>100</v>
      </c>
      <c r="I226" s="32">
        <f>H226/G226*100</f>
        <v>100</v>
      </c>
      <c r="J226" s="29"/>
    </row>
    <row r="227" spans="1:10" ht="80.25" customHeight="1" outlineLevel="1" x14ac:dyDescent="0.2">
      <c r="A227" s="6" t="s">
        <v>423</v>
      </c>
      <c r="B227" s="36" t="s">
        <v>424</v>
      </c>
      <c r="C227" s="37">
        <v>1148.8</v>
      </c>
      <c r="D227" s="37">
        <v>1147.4000000000001</v>
      </c>
      <c r="E227" s="20">
        <f>D227/C227*100</f>
        <v>99.87813370473539</v>
      </c>
      <c r="F227" s="72"/>
      <c r="G227" s="32"/>
      <c r="H227" s="73"/>
      <c r="I227" s="41"/>
      <c r="J227" s="136"/>
    </row>
    <row r="228" spans="1:10" ht="126.75" customHeight="1" outlineLevel="1" x14ac:dyDescent="0.2">
      <c r="A228" s="6" t="s">
        <v>425</v>
      </c>
      <c r="B228" s="45" t="s">
        <v>426</v>
      </c>
      <c r="C228" s="35"/>
      <c r="D228" s="35"/>
      <c r="E228" s="20"/>
      <c r="F228" s="72" t="s">
        <v>11</v>
      </c>
      <c r="G228" s="32">
        <v>100</v>
      </c>
      <c r="H228" s="32">
        <v>98.5</v>
      </c>
      <c r="I228" s="32">
        <f>H228/G228*100</f>
        <v>98.5</v>
      </c>
      <c r="J228" s="123"/>
    </row>
    <row r="229" spans="1:10" ht="68.25" customHeight="1" outlineLevel="1" x14ac:dyDescent="0.2">
      <c r="A229" s="6" t="s">
        <v>427</v>
      </c>
      <c r="B229" s="36" t="s">
        <v>428</v>
      </c>
      <c r="C229" s="37">
        <v>1835</v>
      </c>
      <c r="D229" s="37">
        <v>1396.51</v>
      </c>
      <c r="E229" s="20">
        <f>D229/C229*100</f>
        <v>76.104087193460487</v>
      </c>
      <c r="F229" s="72"/>
      <c r="G229" s="32"/>
      <c r="H229" s="73"/>
      <c r="I229" s="41"/>
      <c r="J229" s="162" t="s">
        <v>493</v>
      </c>
    </row>
    <row r="230" spans="1:10" ht="124.5" customHeight="1" outlineLevel="1" x14ac:dyDescent="0.2">
      <c r="A230" s="6" t="s">
        <v>429</v>
      </c>
      <c r="B230" s="45" t="s">
        <v>430</v>
      </c>
      <c r="C230" s="35"/>
      <c r="D230" s="35"/>
      <c r="E230" s="20"/>
      <c r="F230" s="72" t="s">
        <v>11</v>
      </c>
      <c r="G230" s="32">
        <v>100</v>
      </c>
      <c r="H230" s="32">
        <v>100</v>
      </c>
      <c r="I230" s="32">
        <f>H230/G230*100</f>
        <v>100</v>
      </c>
      <c r="J230" s="163"/>
    </row>
    <row r="231" spans="1:10" ht="137.25" customHeight="1" outlineLevel="1" x14ac:dyDescent="0.2">
      <c r="A231" s="6" t="s">
        <v>431</v>
      </c>
      <c r="B231" s="36" t="s">
        <v>432</v>
      </c>
      <c r="C231" s="37">
        <v>1060.9000000000001</v>
      </c>
      <c r="D231" s="37">
        <v>1060.8499999999999</v>
      </c>
      <c r="E231" s="20">
        <f>D231/C231*100</f>
        <v>99.995287020454313</v>
      </c>
      <c r="F231" s="72"/>
      <c r="G231" s="32"/>
      <c r="H231" s="73"/>
      <c r="I231" s="41"/>
      <c r="J231" s="136"/>
    </row>
    <row r="232" spans="1:10" ht="73.5" customHeight="1" outlineLevel="1" x14ac:dyDescent="0.2">
      <c r="A232" s="6" t="s">
        <v>433</v>
      </c>
      <c r="B232" s="45" t="s">
        <v>434</v>
      </c>
      <c r="C232" s="35"/>
      <c r="D232" s="35"/>
      <c r="E232" s="20"/>
      <c r="F232" s="72" t="s">
        <v>11</v>
      </c>
      <c r="G232" s="32">
        <v>100</v>
      </c>
      <c r="H232" s="32">
        <v>100</v>
      </c>
      <c r="I232" s="32">
        <f>H232/G232*100</f>
        <v>100</v>
      </c>
      <c r="J232" s="144"/>
    </row>
    <row r="233" spans="1:10" ht="80.25" customHeight="1" outlineLevel="1" x14ac:dyDescent="0.2">
      <c r="A233" s="6" t="s">
        <v>435</v>
      </c>
      <c r="B233" s="36" t="s">
        <v>436</v>
      </c>
      <c r="C233" s="37">
        <v>800</v>
      </c>
      <c r="D233" s="37">
        <v>0</v>
      </c>
      <c r="E233" s="20">
        <f>D233/C233*100</f>
        <v>0</v>
      </c>
      <c r="F233" s="72"/>
      <c r="G233" s="32"/>
      <c r="H233" s="73"/>
      <c r="I233" s="41"/>
      <c r="J233" s="162" t="s">
        <v>500</v>
      </c>
    </row>
    <row r="234" spans="1:10" ht="136.5" customHeight="1" outlineLevel="1" x14ac:dyDescent="0.2">
      <c r="A234" s="6" t="s">
        <v>437</v>
      </c>
      <c r="B234" s="45" t="s">
        <v>438</v>
      </c>
      <c r="C234" s="35"/>
      <c r="D234" s="35"/>
      <c r="E234" s="20"/>
      <c r="F234" s="72" t="s">
        <v>11</v>
      </c>
      <c r="G234" s="32">
        <v>100</v>
      </c>
      <c r="H234" s="32">
        <v>0</v>
      </c>
      <c r="I234" s="32">
        <f>H234/G234*100</f>
        <v>0</v>
      </c>
      <c r="J234" s="163"/>
    </row>
    <row r="235" spans="1:10" ht="146.25" customHeight="1" outlineLevel="1" x14ac:dyDescent="0.2">
      <c r="A235" s="6" t="s">
        <v>439</v>
      </c>
      <c r="B235" s="36" t="s">
        <v>440</v>
      </c>
      <c r="C235" s="37">
        <v>5061.7</v>
      </c>
      <c r="D235" s="37">
        <v>3503.55</v>
      </c>
      <c r="E235" s="20">
        <f>D235/C235*100</f>
        <v>69.216863899480416</v>
      </c>
      <c r="F235" s="72"/>
      <c r="G235" s="32"/>
      <c r="H235" s="73"/>
      <c r="I235" s="41"/>
      <c r="J235" s="162" t="s">
        <v>494</v>
      </c>
    </row>
    <row r="236" spans="1:10" ht="263.25" customHeight="1" outlineLevel="1" x14ac:dyDescent="0.2">
      <c r="A236" s="6" t="s">
        <v>441</v>
      </c>
      <c r="B236" s="45" t="s">
        <v>442</v>
      </c>
      <c r="C236" s="35"/>
      <c r="D236" s="35"/>
      <c r="E236" s="20"/>
      <c r="F236" s="72" t="s">
        <v>11</v>
      </c>
      <c r="G236" s="32">
        <v>100</v>
      </c>
      <c r="H236" s="32">
        <v>100</v>
      </c>
      <c r="I236" s="32">
        <f>H236/G236*100</f>
        <v>100</v>
      </c>
      <c r="J236" s="163"/>
    </row>
    <row r="237" spans="1:10" ht="128.25" customHeight="1" outlineLevel="1" x14ac:dyDescent="0.2">
      <c r="A237" s="6" t="s">
        <v>443</v>
      </c>
      <c r="B237" s="36" t="s">
        <v>444</v>
      </c>
      <c r="C237" s="37">
        <v>7919.3</v>
      </c>
      <c r="D237" s="37">
        <v>5989.75</v>
      </c>
      <c r="E237" s="20">
        <f>D237/C237*100</f>
        <v>75.634841463260642</v>
      </c>
      <c r="F237" s="72"/>
      <c r="G237" s="32"/>
      <c r="H237" s="73"/>
      <c r="I237" s="41"/>
      <c r="J237" s="127" t="s">
        <v>495</v>
      </c>
    </row>
    <row r="238" spans="1:10" ht="216.75" outlineLevel="1" x14ac:dyDescent="0.2">
      <c r="A238" s="6" t="s">
        <v>445</v>
      </c>
      <c r="B238" s="45" t="s">
        <v>446</v>
      </c>
      <c r="C238" s="35"/>
      <c r="D238" s="35"/>
      <c r="E238" s="20"/>
      <c r="F238" s="72"/>
      <c r="G238" s="32">
        <v>100</v>
      </c>
      <c r="H238" s="32">
        <v>100</v>
      </c>
      <c r="I238" s="32">
        <f>H238/G238*100</f>
        <v>100</v>
      </c>
      <c r="J238" s="29"/>
    </row>
    <row r="239" spans="1:10" ht="183.75" customHeight="1" outlineLevel="1" x14ac:dyDescent="0.2">
      <c r="A239" s="6" t="s">
        <v>447</v>
      </c>
      <c r="B239" s="36" t="s">
        <v>448</v>
      </c>
      <c r="C239" s="37">
        <v>9156</v>
      </c>
      <c r="D239" s="37">
        <v>9155.9599999999991</v>
      </c>
      <c r="E239" s="20">
        <f>D239/C239*100</f>
        <v>99.999563128003487</v>
      </c>
      <c r="F239" s="72"/>
      <c r="G239" s="32"/>
      <c r="H239" s="73"/>
      <c r="I239" s="41"/>
      <c r="J239" s="136"/>
    </row>
    <row r="240" spans="1:10" ht="57" customHeight="1" outlineLevel="1" x14ac:dyDescent="0.2">
      <c r="A240" s="6" t="s">
        <v>449</v>
      </c>
      <c r="B240" s="45" t="s">
        <v>450</v>
      </c>
      <c r="C240" s="35"/>
      <c r="D240" s="35"/>
      <c r="E240" s="20"/>
      <c r="F240" s="72" t="s">
        <v>85</v>
      </c>
      <c r="G240" s="32" t="s">
        <v>451</v>
      </c>
      <c r="H240" s="39">
        <v>3</v>
      </c>
      <c r="I240" s="32">
        <f>H240/4*100</f>
        <v>75</v>
      </c>
      <c r="J240" s="123" t="s">
        <v>478</v>
      </c>
    </row>
    <row r="241" spans="1:10" ht="56.25" customHeight="1" outlineLevel="1" x14ac:dyDescent="0.2">
      <c r="A241" s="6" t="s">
        <v>452</v>
      </c>
      <c r="B241" s="36" t="s">
        <v>453</v>
      </c>
      <c r="C241" s="37">
        <v>1316.8</v>
      </c>
      <c r="D241" s="37">
        <v>890.1</v>
      </c>
      <c r="E241" s="20">
        <f>D241/C241*100</f>
        <v>67.595686512758206</v>
      </c>
      <c r="F241" s="72"/>
      <c r="G241" s="32"/>
      <c r="H241" s="73"/>
      <c r="I241" s="41"/>
      <c r="J241" s="136"/>
    </row>
    <row r="242" spans="1:10" ht="54.75" customHeight="1" outlineLevel="1" x14ac:dyDescent="0.2">
      <c r="A242" s="6" t="s">
        <v>454</v>
      </c>
      <c r="B242" s="45" t="s">
        <v>455</v>
      </c>
      <c r="C242" s="35"/>
      <c r="D242" s="35"/>
      <c r="E242" s="20"/>
      <c r="F242" s="72" t="s">
        <v>85</v>
      </c>
      <c r="G242" s="32" t="s">
        <v>456</v>
      </c>
      <c r="H242" s="39">
        <v>22</v>
      </c>
      <c r="I242" s="47">
        <f>H242/48*100</f>
        <v>45.833333333333329</v>
      </c>
      <c r="J242" s="123" t="s">
        <v>502</v>
      </c>
    </row>
    <row r="243" spans="1:10" ht="56.25" customHeight="1" outlineLevel="1" x14ac:dyDescent="0.2">
      <c r="A243" s="6" t="s">
        <v>457</v>
      </c>
      <c r="B243" s="45" t="s">
        <v>458</v>
      </c>
      <c r="C243" s="35"/>
      <c r="D243" s="35"/>
      <c r="E243" s="20"/>
      <c r="F243" s="82" t="s">
        <v>459</v>
      </c>
      <c r="G243" s="32" t="s">
        <v>460</v>
      </c>
      <c r="H243" s="39">
        <v>94</v>
      </c>
      <c r="I243" s="84">
        <f>H243/569*100</f>
        <v>16.520210896309315</v>
      </c>
      <c r="J243" s="137" t="s">
        <v>501</v>
      </c>
    </row>
    <row r="244" spans="1:10" ht="33.75" customHeight="1" x14ac:dyDescent="0.2">
      <c r="A244" s="2" t="s">
        <v>461</v>
      </c>
      <c r="B244" s="2"/>
      <c r="C244" s="147">
        <f>C8+C48+C157+C126+C22+C211+C110+C80+C94+C189+C203</f>
        <v>6482524.5599999987</v>
      </c>
      <c r="D244" s="147">
        <f>D8+D48+D157+D126+D22+D211+D110+D80+D94+D189+D203</f>
        <v>6226142.459999999</v>
      </c>
      <c r="E244" s="148">
        <f>D244/C244*100</f>
        <v>96.045026939319456</v>
      </c>
      <c r="F244" s="149"/>
      <c r="G244" s="150"/>
      <c r="H244" s="150"/>
      <c r="I244" s="151"/>
      <c r="J244" s="151"/>
    </row>
    <row r="245" spans="1:10" ht="33.75" customHeight="1" x14ac:dyDescent="0.2"/>
    <row r="246" spans="1:10" x14ac:dyDescent="0.2">
      <c r="C246" s="155"/>
      <c r="D246" s="155"/>
    </row>
  </sheetData>
  <mergeCells count="13">
    <mergeCell ref="A244:B244"/>
    <mergeCell ref="A2:J4"/>
    <mergeCell ref="A5:A6"/>
    <mergeCell ref="B5:B6"/>
    <mergeCell ref="C5:E5"/>
    <mergeCell ref="F5:J5"/>
    <mergeCell ref="J221:J222"/>
    <mergeCell ref="J233:J234"/>
    <mergeCell ref="J217:J218"/>
    <mergeCell ref="J229:J230"/>
    <mergeCell ref="J235:J236"/>
    <mergeCell ref="J43:J44"/>
    <mergeCell ref="J61:J62"/>
  </mergeCells>
  <pageMargins left="0.51181102362204722" right="0.31496062992125984" top="0.35433070866141736" bottom="0.15748031496062992" header="0.31496062992125984" footer="0.31496062992125984"/>
  <pageSetup paperSize="9" scale="50" orientation="portrait" horizontalDpi="0" verticalDpi="0" r:id="rId1"/>
  <headerFooter>
    <oddHeader>&amp;R&amp;P</oddHeader>
  </headerFooter>
  <rowBreaks count="1" manualBreakCount="1">
    <brk id="23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demidovam</dc:creator>
  <cp:lastModifiedBy>matveeva</cp:lastModifiedBy>
  <cp:lastPrinted>2021-04-07T10:42:39Z</cp:lastPrinted>
  <dcterms:created xsi:type="dcterms:W3CDTF">2021-02-18T04:22:12Z</dcterms:created>
  <dcterms:modified xsi:type="dcterms:W3CDTF">2021-04-08T03:22:33Z</dcterms:modified>
</cp:coreProperties>
</file>